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7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<sst xmlns="http://schemas.openxmlformats.org/spreadsheetml/2006/main" count="80" uniqueCount="79">
  <si>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</si>
  <si>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</si>
  <si>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</si>
  <si>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</si>
  <si>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</si>
  <si>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</si>
  <si>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</si>
  <si>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</si>
  <si>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</si>
  <si>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</si>
  <si>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</si>
  <si>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</si>
  <si>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</si>
  <si>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</si>
  <si>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</si>
  <si>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</si>
  <si>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</si>
  <si>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</si>
  <si>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</si>
  <si>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</si>
  <si>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</si>
  <si>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</si>
  <si>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</si>
  <si>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</si>
  <si>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</si>
  <si>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</si>
  <si>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</si>
  <si>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</si>
  <si>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</si>
  <si>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</si>
  <si>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</si>
  <si>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</si>
  <si>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</si>
  <si>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</si>
  <si>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</si>
  <si>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</si>
  <si>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</si>
  <si>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</si>
  <si>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</si>
  <si>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</si>
  <si>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</si>
  <si>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</si>
  <si>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</si>
  <si>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</si>
  <si>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</si>
  <si>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</si>
  <si>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</si>
  <si>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</si>
  <si>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</si>
  <si>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</si>
  <si>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</si>
  <si>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</si>
  <si>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</si>
  <si>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</si>
  <si>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</si>
  <si>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</si>
  <si>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</si>
  <si>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</si>
  <si>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</si>
  <si>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</si>
  <si>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</si>
  <si>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</si>
  <si>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</si>
  <si>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</si>
  <si>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</si>
  <si>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</si>
  <si>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</si>
  <si>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Вокзальная 6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</si>
  <si>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</si>
  <si>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</si>
  <si>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</si>
  <si>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</si>
  <si>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</si>
  <si>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Л.В. Домрачева</t>
  </si>
  <si>
    <t>С.Г. Захаров</t>
  </si>
  <si>
    <t>1.5. Техническое обследование систем вентиляции</t>
  </si>
  <si>
    <t>Покос травы (мат-лы-83,44)</t>
  </si>
  <si>
    <t>Акт выполненных работ за январь -декабрь 2018 года</t>
  </si>
  <si>
    <t>Остаток (перерасход) переходящий на 01.01.2019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</si>
</sst>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B1">
      <pane xSplit="27240" topLeftCell="P1" activePane="topLeft" state="split"/>
      <selection pane="topLeft" activeCell="I6" sqref="I6:M75"/>
      <selection pane="topRight" activeCell="P64" sqref="P64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3.8515625" style="0" customWidth="1"/>
    <col min="8" max="8" width="14.28125" style="0" customWidth="1"/>
    <col min="9" max="9" width="13.7109375" style="0" customWidth="1"/>
    <col min="10" max="10" width="13.8515625" style="0" customWidth="1"/>
    <col min="11" max="11" width="11.8515625" style="0" customWidth="1"/>
    <col min="12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89">
        <v>509.7</v>
      </c>
      <c r="H3" s="103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79"/>
      <c r="G4" s="89">
        <v>13.08</v>
      </c>
      <c r="H4" s="104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0"/>
      <c r="H5" s="104" t="s">
        <v>68</v>
      </c>
      <c r="I5" s="3"/>
      <c r="J5" s="3"/>
    </row>
    <row r="6" spans="1:8" ht="12.75">
      <c r="A6" s="72" t="s">
        <v>70</v>
      </c>
      <c r="B6" s="4"/>
      <c r="C6" s="4"/>
      <c r="D6" s="4"/>
      <c r="E6" s="4"/>
      <c r="F6" s="4"/>
      <c r="G6" s="84">
        <v>13672.11</v>
      </c>
      <c r="H6" s="105"/>
    </row>
    <row r="7" spans="1:8" ht="12.75">
      <c r="A7" s="5" t="s">
        <v>71</v>
      </c>
      <c r="B7" s="5"/>
      <c r="C7" s="5"/>
      <c r="D7" s="5"/>
      <c r="E7" s="5"/>
      <c r="F7" s="5"/>
      <c r="G7" s="82">
        <v>14510.45</v>
      </c>
      <c r="H7" s="33"/>
    </row>
    <row r="8" spans="1:8" ht="12.75">
      <c r="A8" s="13" t="s">
        <v>51</v>
      </c>
      <c r="B8" s="4"/>
      <c r="C8" s="4"/>
      <c r="D8" s="4"/>
      <c r="E8" s="4"/>
      <c r="F8" s="4"/>
      <c r="G8" s="28">
        <v>70867.44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2">
        <v>74601.64</v>
      </c>
      <c r="H9" s="33"/>
    </row>
    <row r="10" spans="1:8" ht="12.75">
      <c r="A10" s="11" t="s">
        <v>52</v>
      </c>
      <c r="B10" s="5"/>
      <c r="C10" s="5"/>
      <c r="D10" s="5"/>
      <c r="E10" s="5"/>
      <c r="F10" s="5"/>
      <c r="G10" s="82">
        <f>SUM(G7+G8-G9)</f>
        <v>10776.25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2">
        <v>0</v>
      </c>
      <c r="H11" s="33"/>
    </row>
    <row r="12" spans="1:8" ht="12.75">
      <c r="A12" s="11" t="s">
        <v>53</v>
      </c>
      <c r="B12" s="5"/>
      <c r="C12" s="5"/>
      <c r="D12" s="5"/>
      <c r="E12" s="5"/>
      <c r="F12" s="5"/>
      <c r="G12" s="82">
        <v>0</v>
      </c>
      <c r="H12" s="33"/>
    </row>
    <row r="13" spans="1:8" ht="12.75">
      <c r="A13" s="11" t="s">
        <v>54</v>
      </c>
      <c r="B13" s="5"/>
      <c r="C13" s="5"/>
      <c r="D13" s="5"/>
      <c r="E13" s="5"/>
      <c r="F13" s="5"/>
      <c r="G13" s="82">
        <v>0</v>
      </c>
      <c r="H13" s="33"/>
    </row>
    <row r="14" spans="1:8" ht="13.5" thickBot="1">
      <c r="A14" s="12" t="s">
        <v>55</v>
      </c>
      <c r="B14" s="3"/>
      <c r="C14" s="3"/>
      <c r="D14" s="3"/>
      <c r="E14" s="3"/>
      <c r="F14" s="3"/>
      <c r="G14" s="83">
        <f>SUM(G11+G12-G13)</f>
        <v>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1">
        <f>G9+G13+H9</f>
        <v>74601.64</v>
      </c>
      <c r="H15" s="106"/>
    </row>
    <row r="16" spans="1:8" ht="15" customHeight="1" thickBot="1">
      <c r="A16" s="6"/>
      <c r="B16" s="7" t="s">
        <v>0</v>
      </c>
      <c r="C16" s="14" t="s">
        <v>24</v>
      </c>
      <c r="D16" s="7"/>
      <c r="E16" s="7"/>
      <c r="F16" s="23"/>
      <c r="G16" s="92" t="s">
        <v>62</v>
      </c>
      <c r="H16" s="104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4735.150000000001</v>
      </c>
      <c r="H17" s="107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108"/>
    </row>
    <row r="19" spans="1:8" ht="12.75">
      <c r="A19" s="13" t="s">
        <v>5</v>
      </c>
      <c r="B19" s="4"/>
      <c r="C19" s="4"/>
      <c r="D19" s="4"/>
      <c r="E19" s="4"/>
      <c r="F19" s="4"/>
      <c r="G19" s="27">
        <v>3606.56</v>
      </c>
      <c r="H19" s="81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728.53</v>
      </c>
      <c r="H20" s="81"/>
    </row>
    <row r="21" spans="1:8" ht="12.75">
      <c r="A21" s="11" t="s">
        <v>6</v>
      </c>
      <c r="B21" s="5"/>
      <c r="C21" s="3"/>
      <c r="D21" s="3"/>
      <c r="E21" s="3"/>
      <c r="F21" s="3"/>
      <c r="G21" s="28">
        <v>163.5</v>
      </c>
      <c r="H21" s="81"/>
    </row>
    <row r="22" spans="1:8" ht="12.75">
      <c r="A22" s="13" t="s">
        <v>38</v>
      </c>
      <c r="B22" s="4"/>
      <c r="C22" s="5"/>
      <c r="D22" s="5"/>
      <c r="E22" s="5"/>
      <c r="F22" s="5"/>
      <c r="G22" s="27">
        <v>236.56</v>
      </c>
      <c r="H22" s="81"/>
    </row>
    <row r="23" spans="1:8" ht="13.5" thickBot="1">
      <c r="A23" s="11" t="s">
        <v>75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16077.78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94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0">
        <v>8119.53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1640.15</v>
      </c>
      <c r="H27" s="81"/>
    </row>
    <row r="28" spans="1:8" ht="12.75">
      <c r="A28" s="12" t="s">
        <v>8</v>
      </c>
      <c r="B28" s="3"/>
      <c r="C28" s="3"/>
      <c r="D28" s="3"/>
      <c r="E28" s="3"/>
      <c r="F28" s="3"/>
      <c r="G28" s="80">
        <v>1172.26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197.99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4947.85</v>
      </c>
      <c r="H30" s="81"/>
    </row>
    <row r="31" spans="1:8" ht="13.5" thickBot="1">
      <c r="A31" s="12" t="s">
        <v>39</v>
      </c>
      <c r="B31" s="3"/>
      <c r="C31" s="3"/>
      <c r="D31" s="3"/>
      <c r="E31" s="3"/>
      <c r="F31" s="3"/>
      <c r="G31" s="95">
        <v>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96">
        <f>G33+G39+G44+G49+G54+G55+G56</f>
        <v>19518.1152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85">
        <f>SUM(G34:G38)</f>
        <v>19518.1152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0">
        <v>15702.6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3171.9252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0">
        <v>499.37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144.22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88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2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0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86">
        <f>SUM(G45:G48)</f>
        <v>0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83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2">
        <f>ROUND(G45*0.202,2)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4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4">
        <v>0</v>
      </c>
      <c r="H48" s="37"/>
    </row>
    <row r="49" spans="1:8" ht="12.75">
      <c r="A49" s="53" t="s">
        <v>40</v>
      </c>
      <c r="B49" s="60"/>
      <c r="C49" s="60"/>
      <c r="D49" s="60"/>
      <c r="E49" s="60"/>
      <c r="F49" s="60"/>
      <c r="G49" s="85">
        <f>SUM(G50+G51+G52+G53)</f>
        <v>0</v>
      </c>
      <c r="H49" s="54"/>
    </row>
    <row r="50" spans="1:8" ht="12.75">
      <c r="A50" s="10" t="s">
        <v>43</v>
      </c>
      <c r="B50" s="2"/>
      <c r="C50" s="2"/>
      <c r="D50" s="2"/>
      <c r="E50" s="2"/>
      <c r="F50" s="2"/>
      <c r="G50" s="84">
        <v>0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4">
        <f>ROUND(G50*0.202,2)</f>
        <v>0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4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4">
        <v>0</v>
      </c>
      <c r="H53" s="37"/>
    </row>
    <row r="54" spans="1:8" ht="12.75">
      <c r="A54" s="53" t="s">
        <v>46</v>
      </c>
      <c r="B54" s="60"/>
      <c r="C54" s="60"/>
      <c r="D54" s="60"/>
      <c r="E54" s="60"/>
      <c r="F54" s="60"/>
      <c r="G54" s="85">
        <v>0</v>
      </c>
      <c r="H54" s="54"/>
    </row>
    <row r="55" spans="1:8" ht="12.75">
      <c r="A55" s="53" t="s">
        <v>47</v>
      </c>
      <c r="B55" s="60"/>
      <c r="C55" s="60"/>
      <c r="D55" s="60"/>
      <c r="E55" s="60"/>
      <c r="F55" s="60"/>
      <c r="G55" s="86">
        <v>0</v>
      </c>
      <c r="H55" s="58"/>
    </row>
    <row r="56" spans="1:8" ht="13.5" thickBot="1">
      <c r="A56" s="55" t="s">
        <v>48</v>
      </c>
      <c r="B56" s="59"/>
      <c r="C56" s="59"/>
      <c r="D56" s="59"/>
      <c r="E56" s="59"/>
      <c r="F56" s="59"/>
      <c r="G56" s="87">
        <v>0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97">
        <v>3547.52</v>
      </c>
      <c r="H57" s="74"/>
    </row>
    <row r="58" spans="1:8" ht="13.5" thickBot="1">
      <c r="A58" s="64" t="s">
        <v>56</v>
      </c>
      <c r="B58" s="65"/>
      <c r="C58" s="65"/>
      <c r="D58" s="65"/>
      <c r="E58" s="65"/>
      <c r="F58" s="65"/>
      <c r="G58" s="98">
        <v>2000</v>
      </c>
      <c r="H58" s="56"/>
    </row>
    <row r="59" spans="1:8" ht="13.5" thickBot="1">
      <c r="A59" s="21" t="s">
        <v>57</v>
      </c>
      <c r="B59" s="7"/>
      <c r="C59" s="7"/>
      <c r="D59" s="7"/>
      <c r="E59" s="7"/>
      <c r="F59" s="7"/>
      <c r="G59" s="99">
        <f>ROUND(G3*1.37*K1,2)</f>
        <v>8379.47</v>
      </c>
      <c r="H59" s="109"/>
    </row>
    <row r="60" spans="1:8" ht="13.5" thickBot="1">
      <c r="A60" s="21" t="s">
        <v>58</v>
      </c>
      <c r="B60" s="7"/>
      <c r="C60" s="7"/>
      <c r="D60" s="7"/>
      <c r="E60" s="7"/>
      <c r="F60" s="7"/>
      <c r="G60" s="99">
        <v>0</v>
      </c>
      <c r="H60" s="109"/>
    </row>
    <row r="61" spans="1:8" ht="12.75">
      <c r="A61" s="18" t="s">
        <v>59</v>
      </c>
      <c r="B61" s="9"/>
      <c r="C61" s="9"/>
      <c r="D61" s="9"/>
      <c r="E61" s="9"/>
      <c r="F61" s="9"/>
      <c r="G61" s="97">
        <f>ROUND((G9+G13+H9)*20%,2)</f>
        <v>14920.33</v>
      </c>
      <c r="H61" s="74"/>
    </row>
    <row r="62" spans="1:8" ht="13.5" thickBot="1">
      <c r="A62" s="19" t="s">
        <v>49</v>
      </c>
      <c r="B62" s="20"/>
      <c r="C62" s="20"/>
      <c r="D62" s="20"/>
      <c r="E62" s="20"/>
      <c r="F62" s="20"/>
      <c r="G62" s="100"/>
      <c r="H62" s="110"/>
    </row>
    <row r="63" spans="1:8" ht="13.5" thickBot="1">
      <c r="A63" s="66" t="s">
        <v>64</v>
      </c>
      <c r="B63" s="7"/>
      <c r="C63" s="7"/>
      <c r="D63" s="7"/>
      <c r="E63" s="7"/>
      <c r="F63" s="7"/>
      <c r="G63" s="101">
        <f>(G9+G13+H9)*1%</f>
        <v>746.0164</v>
      </c>
      <c r="H63" s="111"/>
    </row>
    <row r="64" spans="1:8" ht="13.5" thickBot="1">
      <c r="A64" s="66" t="s">
        <v>65</v>
      </c>
      <c r="B64" s="7"/>
      <c r="C64" s="7"/>
      <c r="D64" s="7"/>
      <c r="E64" s="7"/>
      <c r="F64" s="7"/>
      <c r="G64" s="101">
        <v>1036.41</v>
      </c>
      <c r="H64" s="111"/>
    </row>
    <row r="65" spans="1:8" ht="12.75">
      <c r="A65" s="67" t="s">
        <v>60</v>
      </c>
      <c r="B65" s="16"/>
      <c r="C65" s="16"/>
      <c r="D65" s="16"/>
      <c r="E65" s="16"/>
      <c r="F65" s="16"/>
      <c r="G65" s="77">
        <f>SUM(G66:G68)</f>
        <v>773.44</v>
      </c>
      <c r="H65" s="75"/>
    </row>
    <row r="66" spans="1:8" ht="12.75">
      <c r="A66" s="43" t="s">
        <v>76</v>
      </c>
      <c r="B66" s="60"/>
      <c r="C66" s="60"/>
      <c r="D66" s="60"/>
      <c r="E66" s="60"/>
      <c r="F66" s="60"/>
      <c r="G66" s="93">
        <v>773.44</v>
      </c>
      <c r="H66" s="112"/>
    </row>
    <row r="67" spans="1:8" ht="12.75">
      <c r="A67" s="43"/>
      <c r="B67" s="60"/>
      <c r="C67" s="60"/>
      <c r="D67" s="60"/>
      <c r="E67" s="60"/>
      <c r="F67" s="60"/>
      <c r="G67" s="93">
        <v>0</v>
      </c>
      <c r="H67" s="112"/>
    </row>
    <row r="68" spans="1:8" ht="13.5" thickBot="1">
      <c r="A68" s="43"/>
      <c r="B68" s="60"/>
      <c r="C68" s="60"/>
      <c r="D68" s="60"/>
      <c r="E68" s="60"/>
      <c r="F68" s="60"/>
      <c r="G68" s="93">
        <v>0</v>
      </c>
      <c r="H68" s="112"/>
    </row>
    <row r="69" spans="1:8" ht="12.75">
      <c r="A69" s="69" t="s">
        <v>61</v>
      </c>
      <c r="B69" s="70"/>
      <c r="C69" s="70"/>
      <c r="D69" s="70"/>
      <c r="E69" s="70"/>
      <c r="F69" s="71"/>
      <c r="G69" s="77">
        <v>0</v>
      </c>
      <c r="H69" s="112"/>
    </row>
    <row r="70" spans="1:8" ht="13.5" thickBot="1">
      <c r="A70" s="22" t="s">
        <v>63</v>
      </c>
      <c r="B70" s="68"/>
      <c r="C70" s="68"/>
      <c r="D70" s="68"/>
      <c r="E70" s="68"/>
      <c r="F70" s="68"/>
      <c r="G70" s="78">
        <f>ROUND(G69*0.2,2)</f>
        <v>0</v>
      </c>
      <c r="H70" s="76"/>
    </row>
    <row r="71" spans="1:8" ht="13.5" thickBot="1">
      <c r="A71" s="22" t="s">
        <v>69</v>
      </c>
      <c r="B71" s="68"/>
      <c r="C71" s="68"/>
      <c r="D71" s="68"/>
      <c r="E71" s="68"/>
      <c r="F71" s="68"/>
      <c r="G71" s="78">
        <v>0</v>
      </c>
      <c r="H71" s="76"/>
    </row>
    <row r="72" spans="1:8" ht="13.5" thickBot="1">
      <c r="A72" s="39" t="s">
        <v>19</v>
      </c>
      <c r="B72" s="40"/>
      <c r="C72" s="40"/>
      <c r="D72" s="40"/>
      <c r="E72" s="40"/>
      <c r="F72" s="40"/>
      <c r="G72" s="91">
        <f>SUM(G17+G24+G32+G57+G58+G59+G60+G61+G63+G64+G65+G69+G70)</f>
        <v>71734.2316</v>
      </c>
      <c r="H72" s="36"/>
    </row>
    <row r="73" spans="1:8" ht="13.5" thickBot="1">
      <c r="A73" s="41" t="s">
        <v>78</v>
      </c>
      <c r="B73" s="40"/>
      <c r="C73" s="40"/>
      <c r="D73" s="40"/>
      <c r="E73" s="40"/>
      <c r="F73" s="40"/>
      <c r="G73" s="102">
        <f>SUM(G6+G15-G72)</f>
        <v>16539.5184</v>
      </c>
      <c r="H73" s="42"/>
    </row>
    <row r="74" spans="1:7" ht="12.75">
      <c r="A74" t="s">
        <v>20</v>
      </c>
      <c r="G74" t="s">
        <v>74</v>
      </c>
    </row>
    <row r="75" spans="1:7" ht="12.75">
      <c r="A75" t="s">
        <v>66</v>
      </c>
      <c r="G75" t="s">
        <v>73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2018-03-22T05:00:17Z</cp:lastPrinted>
  <dcterms:created xsi:type="dcterms:W3CDTF">1996-10-08T23:32:33Z</dcterms:created>
  <dcterms:modified xsi:type="dcterms:W3CDTF">2019-04-09T05:23:46Z</dcterms:modified>
  <cp:category/>
  <cp:version/>
  <cp:contentType/>
  <cp:contentStatus/>
</cp:coreProperties>
</file>