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<sst xmlns="http://schemas.openxmlformats.org/spreadsheetml/2006/main" count="81" uniqueCount="80">
  <si>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</si>
  <si>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</si>
  <si>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</si>
  <si>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</si>
  <si>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</si>
  <si>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</si>
  <si>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</si>
  <si>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</si>
  <si>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</si>
  <si>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</si>
  <si>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</si>
  <si>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</si>
  <si>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</si>
  <si>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</si>
  <si>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</si>
  <si>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</si>
  <si>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</si>
  <si>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</si>
  <si>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</si>
  <si>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</si>
  <si>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</si>
  <si>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</si>
  <si>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</si>
  <si>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</si>
  <si>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</si>
  <si>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</si>
  <si>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</si>
  <si>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</si>
  <si>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</si>
  <si>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</si>
  <si>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</si>
  <si>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</si>
  <si>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</si>
  <si>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</si>
  <si>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</si>
  <si>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</si>
  <si>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</si>
  <si>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</si>
  <si>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</si>
  <si>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</si>
  <si>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</si>
  <si>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</si>
  <si>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</si>
  <si>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</si>
  <si>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</si>
  <si>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</si>
  <si>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</si>
  <si>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</si>
  <si>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</si>
  <si>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</si>
  <si>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</si>
  <si>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</si>
  <si>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</si>
  <si>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</si>
  <si>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</si>
  <si>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</si>
  <si>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</si>
  <si>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</si>
  <si>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</si>
  <si>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</si>
  <si>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</si>
  <si>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</si>
  <si>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</si>
  <si>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</si>
  <si>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</si>
  <si>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</si>
  <si>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</si>
  <si>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</si>
  <si>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Вокзальная 20</t>
  </si>
  <si>
    <t>В.А.Шестакова</t>
  </si>
  <si>
    <t>Клининговые услуги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</si>
  <si>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</si>
  <si>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</si>
  <si>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</si>
  <si>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Кронирование деревьев</t>
  </si>
  <si>
    <t>С.Г.Захаров</t>
  </si>
  <si>
    <t>Оперативное отключение и подключение э/энергии</t>
  </si>
  <si>
    <t>Ремонт входов в подвалы и подъезды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</si>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</sst>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B31">
      <selection activeCell="K18" sqref="K18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5.140625" style="0" customWidth="1"/>
    <col min="8" max="8" width="14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2692.22</v>
      </c>
      <c r="H3" s="107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3">
        <v>17.51</v>
      </c>
      <c r="H4" s="108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4"/>
      <c r="H5" s="109"/>
      <c r="I5" s="3"/>
      <c r="J5" s="3"/>
    </row>
    <row r="6" spans="1:8" ht="12.75">
      <c r="A6" s="73" t="s">
        <v>71</v>
      </c>
      <c r="B6" s="4"/>
      <c r="C6" s="4"/>
      <c r="D6" s="4"/>
      <c r="E6" s="4"/>
      <c r="F6" s="4"/>
      <c r="G6" s="88">
        <v>-21846.9</v>
      </c>
      <c r="H6" s="110"/>
    </row>
    <row r="7" spans="1:8" ht="12.75">
      <c r="A7" s="5" t="s">
        <v>72</v>
      </c>
      <c r="B7" s="5"/>
      <c r="C7" s="5"/>
      <c r="D7" s="5"/>
      <c r="E7" s="5"/>
      <c r="F7" s="5"/>
      <c r="G7" s="86">
        <v>105349.96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552432.34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6">
        <v>606284.34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6">
        <f>SUM(G7+G8-G9)</f>
        <v>51497.95999999996</v>
      </c>
      <c r="H10" s="33"/>
    </row>
    <row r="11" spans="1:8" ht="12.75">
      <c r="A11" s="11" t="s">
        <v>73</v>
      </c>
      <c r="B11" s="5"/>
      <c r="C11" s="5"/>
      <c r="D11" s="5"/>
      <c r="E11" s="5"/>
      <c r="F11" s="5"/>
      <c r="G11" s="86">
        <v>1000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6">
        <v>79826.76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6">
        <v>80326.76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7">
        <f>SUM(G11+G12-G13)</f>
        <v>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5">
        <f>G9+G13+H9</f>
        <v>686611.1</v>
      </c>
      <c r="H15" s="111"/>
    </row>
    <row r="16" spans="1:8" ht="15" customHeight="1" thickBot="1">
      <c r="A16" s="6"/>
      <c r="B16" s="7" t="s">
        <v>0</v>
      </c>
      <c r="C16" s="14" t="s">
        <v>24</v>
      </c>
      <c r="D16" s="7"/>
      <c r="E16" s="7"/>
      <c r="F16" s="23"/>
      <c r="G16" s="96" t="s">
        <v>63</v>
      </c>
      <c r="H16" s="108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36341.17</v>
      </c>
      <c r="H17" s="112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3"/>
    </row>
    <row r="19" spans="1:8" ht="12.75">
      <c r="A19" s="13" t="s">
        <v>5</v>
      </c>
      <c r="B19" s="4"/>
      <c r="C19" s="4"/>
      <c r="D19" s="4"/>
      <c r="E19" s="4"/>
      <c r="F19" s="4"/>
      <c r="G19" s="27">
        <v>21606.57</v>
      </c>
      <c r="H19" s="85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4364.53</v>
      </c>
      <c r="H20" s="85"/>
    </row>
    <row r="21" spans="1:8" ht="12.75">
      <c r="A21" s="11" t="s">
        <v>6</v>
      </c>
      <c r="B21" s="5"/>
      <c r="C21" s="3"/>
      <c r="D21" s="3"/>
      <c r="E21" s="3"/>
      <c r="F21" s="3"/>
      <c r="G21" s="28">
        <v>10032.15</v>
      </c>
      <c r="H21" s="85"/>
    </row>
    <row r="22" spans="1:8" ht="12.75">
      <c r="A22" s="13" t="s">
        <v>38</v>
      </c>
      <c r="B22" s="4"/>
      <c r="C22" s="5"/>
      <c r="D22" s="5"/>
      <c r="E22" s="5"/>
      <c r="F22" s="5"/>
      <c r="G22" s="27">
        <v>337.92</v>
      </c>
      <c r="H22" s="85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148057.78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8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4">
        <v>39868.02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8053.34</v>
      </c>
      <c r="H27" s="85"/>
    </row>
    <row r="28" spans="1:8" ht="12.75">
      <c r="A28" s="12" t="s">
        <v>8</v>
      </c>
      <c r="B28" s="3"/>
      <c r="C28" s="3"/>
      <c r="D28" s="3"/>
      <c r="E28" s="3"/>
      <c r="F28" s="3"/>
      <c r="G28" s="84">
        <v>1592.85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1295.12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21645.45</v>
      </c>
      <c r="H30" s="85"/>
    </row>
    <row r="31" spans="1:8" ht="13.5" thickBot="1">
      <c r="A31" s="12" t="s">
        <v>40</v>
      </c>
      <c r="B31" s="3"/>
      <c r="C31" s="3"/>
      <c r="D31" s="3"/>
      <c r="E31" s="3"/>
      <c r="F31" s="3"/>
      <c r="G31" s="99">
        <v>75603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0">
        <f>G33+G39+G44+G49+G54+G55+G56</f>
        <v>119402.92074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9">
        <f>SUM(G34:G38)</f>
        <v>110056.61074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4">
        <v>89053.37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17988.780740000002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203.1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4">
        <v>2361.16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450.2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2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6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4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0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7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6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8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8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89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88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8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8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8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89">
        <v>380.64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0">
        <v>8007.51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1">
        <v>958.16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1">
        <v>17445.59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2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3">
        <f>ROUND(G3*1.25*K1,2)</f>
        <v>40383.3</v>
      </c>
      <c r="H59" s="114"/>
    </row>
    <row r="60" spans="1:8" ht="13.5" thickBot="1">
      <c r="A60" s="21" t="s">
        <v>59</v>
      </c>
      <c r="B60" s="7"/>
      <c r="C60" s="7"/>
      <c r="D60" s="7"/>
      <c r="E60" s="7"/>
      <c r="F60" s="7"/>
      <c r="G60" s="103">
        <v>0</v>
      </c>
      <c r="H60" s="114"/>
    </row>
    <row r="61" spans="1:8" ht="12.75">
      <c r="A61" s="18" t="s">
        <v>60</v>
      </c>
      <c r="B61" s="9"/>
      <c r="C61" s="9"/>
      <c r="D61" s="9"/>
      <c r="E61" s="9"/>
      <c r="F61" s="9"/>
      <c r="G61" s="101">
        <f>ROUND((G9+G13+H9)*20%,2)</f>
        <v>137322.22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4"/>
      <c r="H62" s="115"/>
    </row>
    <row r="63" spans="1:8" ht="13.5" thickBot="1">
      <c r="A63" s="67" t="s">
        <v>65</v>
      </c>
      <c r="B63" s="7"/>
      <c r="C63" s="7"/>
      <c r="D63" s="7"/>
      <c r="E63" s="7"/>
      <c r="F63" s="7"/>
      <c r="G63" s="105">
        <f>(G9+G13+H9)*1%</f>
        <v>6866.111</v>
      </c>
      <c r="H63" s="116"/>
    </row>
    <row r="64" spans="1:8" ht="13.5" thickBot="1">
      <c r="A64" s="67" t="s">
        <v>66</v>
      </c>
      <c r="B64" s="7"/>
      <c r="C64" s="7"/>
      <c r="D64" s="7"/>
      <c r="E64" s="7"/>
      <c r="F64" s="7"/>
      <c r="G64" s="105">
        <v>14184.64</v>
      </c>
      <c r="H64" s="116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SUM(G66:G71)</f>
        <v>112365.13</v>
      </c>
      <c r="H65" s="76"/>
    </row>
    <row r="66" spans="1:8" ht="12.75">
      <c r="A66" s="43" t="s">
        <v>70</v>
      </c>
      <c r="B66" s="61"/>
      <c r="C66" s="44"/>
      <c r="D66" s="44"/>
      <c r="E66" s="44"/>
      <c r="F66" s="44"/>
      <c r="G66" s="97">
        <v>35497.68</v>
      </c>
      <c r="H66" s="117"/>
    </row>
    <row r="67" spans="1:8" ht="12.75">
      <c r="A67" s="43" t="s">
        <v>74</v>
      </c>
      <c r="B67" s="61"/>
      <c r="C67" s="44"/>
      <c r="D67" s="44"/>
      <c r="E67" s="44"/>
      <c r="F67" s="44"/>
      <c r="G67" s="97">
        <v>2814.55</v>
      </c>
      <c r="H67" s="117"/>
    </row>
    <row r="68" spans="1:8" ht="12.75">
      <c r="A68" s="43" t="s">
        <v>76</v>
      </c>
      <c r="B68" s="61"/>
      <c r="C68" s="44"/>
      <c r="D68" s="44"/>
      <c r="E68" s="44"/>
      <c r="F68" s="44"/>
      <c r="G68" s="97">
        <v>2678.1</v>
      </c>
      <c r="H68" s="117"/>
    </row>
    <row r="69" spans="1:8" ht="12.75">
      <c r="A69" s="43" t="s">
        <v>77</v>
      </c>
      <c r="B69" s="44"/>
      <c r="C69" s="44"/>
      <c r="D69" s="44"/>
      <c r="E69" s="44"/>
      <c r="F69" s="4"/>
      <c r="G69" s="79">
        <v>71374.8</v>
      </c>
      <c r="H69" s="118"/>
    </row>
    <row r="70" spans="1:8" ht="12.75">
      <c r="A70" s="43"/>
      <c r="B70" s="44"/>
      <c r="C70" s="44"/>
      <c r="D70" s="44"/>
      <c r="E70" s="44"/>
      <c r="F70" s="4"/>
      <c r="G70" s="79"/>
      <c r="H70" s="118"/>
    </row>
    <row r="71" spans="1:8" ht="13.5" thickBot="1">
      <c r="A71" s="82"/>
      <c r="B71" s="83"/>
      <c r="C71" s="83"/>
      <c r="D71" s="83"/>
      <c r="E71" s="83"/>
      <c r="F71" s="5"/>
      <c r="G71" s="79"/>
      <c r="H71" s="118"/>
    </row>
    <row r="72" spans="1:8" ht="12.75">
      <c r="A72" s="70" t="s">
        <v>62</v>
      </c>
      <c r="B72" s="71"/>
      <c r="C72" s="71"/>
      <c r="D72" s="71"/>
      <c r="E72" s="71"/>
      <c r="F72" s="72"/>
      <c r="G72" s="78">
        <v>53784</v>
      </c>
      <c r="H72" s="117"/>
    </row>
    <row r="73" spans="1:8" ht="13.5" thickBot="1">
      <c r="A73" s="22" t="s">
        <v>64</v>
      </c>
      <c r="B73" s="69"/>
      <c r="C73" s="69"/>
      <c r="D73" s="69"/>
      <c r="E73" s="69"/>
      <c r="F73" s="69"/>
      <c r="G73" s="80">
        <f>ROUND(G72*0.2,2)</f>
        <v>10756.8</v>
      </c>
      <c r="H73" s="77"/>
    </row>
    <row r="74" spans="1:8" ht="13.5" thickBot="1">
      <c r="A74" s="39" t="s">
        <v>19</v>
      </c>
      <c r="B74" s="40"/>
      <c r="C74" s="40"/>
      <c r="D74" s="40"/>
      <c r="E74" s="40"/>
      <c r="F74" s="40"/>
      <c r="G74" s="95">
        <f>SUM(G17+G24+G32+G57+G58+G59+G60+G61+G63+G64+G65+G72+G73)</f>
        <v>696909.6617400001</v>
      </c>
      <c r="H74" s="36"/>
    </row>
    <row r="75" spans="1:8" ht="13.5" thickBot="1">
      <c r="A75" s="41" t="s">
        <v>79</v>
      </c>
      <c r="B75" s="40"/>
      <c r="C75" s="40"/>
      <c r="D75" s="40"/>
      <c r="E75" s="40"/>
      <c r="F75" s="40"/>
      <c r="G75" s="106">
        <f>SUM(G6+G15-G74)</f>
        <v>-32145.461740000173</v>
      </c>
      <c r="H75" s="42"/>
    </row>
    <row r="76" spans="1:7" ht="12.75">
      <c r="A76" t="s">
        <v>20</v>
      </c>
      <c r="G76" t="s">
        <v>75</v>
      </c>
    </row>
    <row r="77" spans="1:7" ht="12.75">
      <c r="A77" t="s">
        <v>67</v>
      </c>
      <c r="G77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2017-04-01T07:19:03Z</cp:lastPrinted>
  <dcterms:created xsi:type="dcterms:W3CDTF">1996-10-08T23:32:33Z</dcterms:created>
  <dcterms:modified xsi:type="dcterms:W3CDTF">2019-04-23T05:58:12Z</dcterms:modified>
  <cp:category/>
  <cp:version/>
  <cp:contentType/>
  <cp:contentStatus/>
</cp:coreProperties>
</file>