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<sst xmlns="http://schemas.openxmlformats.org/spreadsheetml/2006/main" count="83" uniqueCount="82">
  <si>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</si>
  <si>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</si>
  <si>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</si>
  <si>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</si>
  <si>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</si>
  <si>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</si>
  <si>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</si>
  <si>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</si>
  <si>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</si>
  <si>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</si>
  <si>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</si>
  <si>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</si>
  <si>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</si>
  <si>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</si>
  <si>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</si>
  <si>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</si>
  <si>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</si>
  <si>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</si>
  <si>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</si>
  <si>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</si>
  <si>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</si>
  <si>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</si>
  <si>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</si>
  <si>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</si>
  <si>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</si>
  <si>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</si>
  <si>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</si>
  <si>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</si>
  <si>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</si>
  <si>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</si>
  <si>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</si>
  <si>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</si>
  <si>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</si>
  <si>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</si>
  <si>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</si>
  <si>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</si>
  <si>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</si>
  <si>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</si>
  <si>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</si>
  <si>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</si>
  <si>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</si>
  <si>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</si>
  <si>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</si>
  <si>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</si>
  <si>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</si>
  <si>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</si>
  <si>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</si>
  <si>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</si>
  <si>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</si>
  <si>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</si>
  <si>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</si>
  <si>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</si>
  <si>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</si>
  <si>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</si>
  <si>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</si>
  <si>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</si>
  <si>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</si>
  <si>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</si>
  <si>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</si>
  <si>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</si>
  <si>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</si>
  <si>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</si>
  <si>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</si>
  <si>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</si>
  <si>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</si>
  <si>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</si>
  <si>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7</t>
  </si>
  <si>
    <t>ОДН</t>
  </si>
  <si>
    <t>13.ОДН</t>
  </si>
  <si>
    <t>С.Г. Захаров</t>
  </si>
  <si>
    <t>Л.П. Чепякова</t>
  </si>
  <si>
    <t xml:space="preserve">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</si>
  <si>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</si>
  <si>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</si>
  <si>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</si>
  <si>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</si>
  <si>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14. ВДГО</t>
  </si>
  <si>
    <t>Окраска МАФ напридомовой территории</t>
  </si>
  <si>
    <t>Диагностика ВДГО (предоплата)</t>
  </si>
  <si>
    <t xml:space="preserve">Акт выполненных работ за январь - декабрь 2019 года </t>
  </si>
  <si>
    <t>Остаток (перерасход) переходящий на 01.01.2020 года.</t>
  </si>
  <si>
    <t xml:space="preserve">Кронирование деревьев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</si>
</sst>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2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B46">
      <selection activeCell="L18" sqref="L18"/>
    </sheetView>
  </sheetViews>
  <sheetFormatPr defaultColWidth="9.140625" defaultRowHeight="12.75" customHeight="1"/>
  <cols>
    <col min="1" max="1" width="10.140625" style="0" bestFit="1" customWidth="1"/>
    <col min="6" max="6" width="39.140625" style="0" customWidth="1"/>
    <col min="7" max="7" width="16.00390625" style="0" customWidth="1"/>
    <col min="8" max="8" width="15.7109375" style="0" customWidth="1"/>
    <col min="9" max="9" width="13.57421875" style="0" customWidth="1"/>
    <col min="10" max="10" width="13.28125" style="0" customWidth="1"/>
    <col min="11" max="11" width="12.00390625" style="0" customWidth="1"/>
    <col min="12" max="12" width="13.7109375" style="0" customWidth="1"/>
  </cols>
  <sheetData>
    <row r="1" spans="1:11" ht="12.75" customHeight="1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10" ht="12.75" customHeight="1" thickBot="1">
      <c r="A2" s="1"/>
      <c r="B2" s="8"/>
      <c r="C2" s="24" t="s">
        <v>71</v>
      </c>
      <c r="D2" s="24"/>
      <c r="E2" s="24"/>
      <c r="F2" s="24"/>
      <c r="G2" s="24" t="s">
        <v>66</v>
      </c>
      <c r="H2" s="24"/>
      <c r="J2" s="31"/>
    </row>
    <row r="3" spans="1:8" ht="12.75" customHeight="1" thickBot="1">
      <c r="A3" s="26"/>
      <c r="B3" s="14" t="s">
        <v>1</v>
      </c>
      <c r="C3" s="14"/>
      <c r="D3" s="14"/>
      <c r="E3" s="7"/>
      <c r="F3" s="23"/>
      <c r="G3" s="87">
        <v>5594.9</v>
      </c>
      <c r="H3" s="100"/>
    </row>
    <row r="4" spans="1:8" ht="12.75" customHeight="1" thickBot="1">
      <c r="A4" s="26"/>
      <c r="B4" s="14" t="s">
        <v>2</v>
      </c>
      <c r="C4" s="14"/>
      <c r="D4" s="14"/>
      <c r="E4" s="7"/>
      <c r="F4" s="77"/>
      <c r="G4" s="87">
        <v>15.21</v>
      </c>
      <c r="H4" s="101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8"/>
      <c r="H5" s="101" t="s">
        <v>67</v>
      </c>
    </row>
    <row r="6" spans="1:8" ht="12.75" customHeight="1">
      <c r="A6" s="68" t="s">
        <v>74</v>
      </c>
      <c r="B6" s="4"/>
      <c r="C6" s="4"/>
      <c r="D6" s="4"/>
      <c r="E6" s="4"/>
      <c r="F6" s="4"/>
      <c r="G6" s="82">
        <v>30797.71</v>
      </c>
      <c r="H6" s="102">
        <v>0</v>
      </c>
    </row>
    <row r="7" spans="1:8" ht="12.75" customHeight="1">
      <c r="A7" s="5" t="s">
        <v>75</v>
      </c>
      <c r="B7" s="5"/>
      <c r="C7" s="5"/>
      <c r="D7" s="5"/>
      <c r="E7" s="5"/>
      <c r="F7" s="5"/>
      <c r="G7" s="80">
        <v>113799.99</v>
      </c>
      <c r="H7" s="33">
        <v>12640.78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1029475.11</v>
      </c>
      <c r="H8" s="34">
        <v>115470.48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0">
        <v>1011059.04</v>
      </c>
      <c r="H9" s="33">
        <v>109763.38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80">
        <f>SUM(G7+G8-G9)</f>
        <v>132216.06000000006</v>
      </c>
      <c r="H10" s="80">
        <f>SUM(H7+H8-H9)</f>
        <v>18347.87999999999</v>
      </c>
    </row>
    <row r="11" spans="1:8" ht="12.75" customHeight="1">
      <c r="A11" s="11" t="s">
        <v>73</v>
      </c>
      <c r="B11" s="5"/>
      <c r="C11" s="5"/>
      <c r="D11" s="5"/>
      <c r="E11" s="5"/>
      <c r="F11" s="5"/>
      <c r="G11" s="80">
        <v>1500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80">
        <v>18000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80">
        <v>17500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1">
        <f>SUM(G11+G12-G13)</f>
        <v>2000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9">
        <f>G9+G13+H9</f>
        <v>1138322.42</v>
      </c>
      <c r="H15" s="103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0" t="s">
        <v>61</v>
      </c>
      <c r="H16" s="101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65124.979999999996</v>
      </c>
      <c r="H17" s="104"/>
    </row>
    <row r="18" spans="1:8" ht="12.75" customHeight="1" thickBot="1">
      <c r="A18" s="48" t="s">
        <v>32</v>
      </c>
      <c r="B18" s="20"/>
      <c r="C18" s="20"/>
      <c r="D18" s="20"/>
      <c r="E18" s="20"/>
      <c r="F18" s="20"/>
      <c r="G18" s="51"/>
      <c r="H18" s="105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40941.95</v>
      </c>
      <c r="H19" s="79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12364.47</v>
      </c>
      <c r="H20" s="79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656.5</v>
      </c>
      <c r="H21" s="79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1091.06</v>
      </c>
      <c r="H22" s="79"/>
    </row>
    <row r="23" spans="1:8" ht="12.75" customHeight="1" thickBot="1">
      <c r="A23" s="11" t="s">
        <v>72</v>
      </c>
      <c r="B23" s="5"/>
      <c r="C23" s="17"/>
      <c r="D23" s="5"/>
      <c r="E23" s="5"/>
      <c r="F23" s="5"/>
      <c r="G23" s="29">
        <v>10071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7"/>
      <c r="G24" s="30">
        <f>SUM(G26:G31)</f>
        <v>168133.81</v>
      </c>
      <c r="H24" s="50"/>
    </row>
    <row r="25" spans="1:8" ht="12.75" customHeight="1" thickBot="1">
      <c r="A25" s="19" t="s">
        <v>25</v>
      </c>
      <c r="B25" s="20"/>
      <c r="C25" s="20"/>
      <c r="D25" s="20"/>
      <c r="E25" s="20"/>
      <c r="F25" s="49"/>
      <c r="G25" s="91"/>
      <c r="H25" s="52"/>
    </row>
    <row r="26" spans="1:8" ht="12.75" customHeight="1">
      <c r="A26" s="12" t="s">
        <v>28</v>
      </c>
      <c r="B26" s="3"/>
      <c r="C26" s="3"/>
      <c r="D26" s="3"/>
      <c r="E26" s="3"/>
      <c r="F26" s="3"/>
      <c r="G26" s="78">
        <v>72952.53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ROUND(G26*0.302,2)+296.22</f>
        <v>22327.88</v>
      </c>
      <c r="H27" s="79"/>
    </row>
    <row r="28" spans="1:8" ht="12.75" customHeight="1">
      <c r="A28" s="12" t="s">
        <v>8</v>
      </c>
      <c r="B28" s="3"/>
      <c r="C28" s="3"/>
      <c r="D28" s="3"/>
      <c r="E28" s="3"/>
      <c r="F28" s="3"/>
      <c r="G28" s="78">
        <v>3974.19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3164.14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65715.07</v>
      </c>
      <c r="H30" s="79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2">
        <v>0</v>
      </c>
      <c r="H31" s="38"/>
    </row>
    <row r="32" spans="1:8" ht="12.75" customHeight="1" thickBot="1">
      <c r="A32" s="61" t="s">
        <v>26</v>
      </c>
      <c r="B32" s="62"/>
      <c r="C32" s="62"/>
      <c r="D32" s="62"/>
      <c r="E32" s="62"/>
      <c r="F32" s="63"/>
      <c r="G32" s="93">
        <f>G33+G39+G44+G49+G54+G55+G56</f>
        <v>277825.1415</v>
      </c>
      <c r="H32" s="45"/>
    </row>
    <row r="33" spans="1:8" ht="12.75" customHeight="1">
      <c r="A33" s="53" t="s">
        <v>9</v>
      </c>
      <c r="B33" s="60"/>
      <c r="C33" s="60"/>
      <c r="D33" s="60"/>
      <c r="E33" s="60"/>
      <c r="F33" s="60"/>
      <c r="G33" s="83">
        <f>SUM(G34:G38)</f>
        <v>148928.99150000003</v>
      </c>
      <c r="H33" s="54"/>
    </row>
    <row r="34" spans="1:8" ht="12.75" customHeight="1">
      <c r="A34" s="12" t="s">
        <v>34</v>
      </c>
      <c r="B34" s="3"/>
      <c r="C34" s="3"/>
      <c r="D34" s="3"/>
      <c r="E34" s="3"/>
      <c r="F34" s="3"/>
      <c r="G34" s="78">
        <v>108638.25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32808.7515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3267.5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8">
        <v>3709.1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505.39</v>
      </c>
      <c r="H38" s="34"/>
    </row>
    <row r="39" spans="1:8" ht="12.75" customHeight="1">
      <c r="A39" s="55" t="s">
        <v>12</v>
      </c>
      <c r="B39" s="59"/>
      <c r="C39" s="59"/>
      <c r="D39" s="59"/>
      <c r="E39" s="59"/>
      <c r="F39" s="59"/>
      <c r="G39" s="86">
        <f>SUM(G40:G43)</f>
        <v>0</v>
      </c>
      <c r="H39" s="56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0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8">
        <v>0</v>
      </c>
      <c r="H43" s="38"/>
    </row>
    <row r="44" spans="1:8" ht="12.75" customHeight="1">
      <c r="A44" s="46" t="s">
        <v>36</v>
      </c>
      <c r="B44" s="57"/>
      <c r="C44" s="57"/>
      <c r="D44" s="57"/>
      <c r="E44" s="57"/>
      <c r="F44" s="57"/>
      <c r="G44" s="84">
        <f>SUM(G45:G48)</f>
        <v>120973.87000000001</v>
      </c>
      <c r="H44" s="58"/>
    </row>
    <row r="45" spans="1:8" ht="12.75" customHeight="1">
      <c r="A45" s="10" t="s">
        <v>16</v>
      </c>
      <c r="B45" s="2"/>
      <c r="C45" s="2"/>
      <c r="D45" s="2"/>
      <c r="E45" s="2"/>
      <c r="F45" s="2"/>
      <c r="G45" s="81">
        <v>92913.88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0">
        <f>ROUND(G45*0.302,2)</f>
        <v>28059.99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2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2">
        <v>0</v>
      </c>
      <c r="H48" s="37"/>
    </row>
    <row r="49" spans="1:8" ht="12.75" customHeight="1">
      <c r="A49" s="53" t="s">
        <v>40</v>
      </c>
      <c r="B49" s="60"/>
      <c r="C49" s="60"/>
      <c r="D49" s="60"/>
      <c r="E49" s="60"/>
      <c r="F49" s="60"/>
      <c r="G49" s="83">
        <f>SUM(G50+G51+G52+G53)</f>
        <v>0</v>
      </c>
      <c r="H49" s="54"/>
    </row>
    <row r="50" spans="1:8" ht="12.75" customHeight="1">
      <c r="A50" s="10" t="s">
        <v>43</v>
      </c>
      <c r="B50" s="2"/>
      <c r="C50" s="2"/>
      <c r="D50" s="2"/>
      <c r="E50" s="2"/>
      <c r="F50" s="2"/>
      <c r="G50" s="82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2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2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2">
        <v>0</v>
      </c>
      <c r="H53" s="37"/>
    </row>
    <row r="54" spans="1:8" ht="12.75" customHeight="1">
      <c r="A54" s="53" t="s">
        <v>46</v>
      </c>
      <c r="B54" s="60"/>
      <c r="C54" s="60"/>
      <c r="D54" s="60"/>
      <c r="E54" s="60"/>
      <c r="F54" s="60"/>
      <c r="G54" s="83">
        <v>301.86</v>
      </c>
      <c r="H54" s="54"/>
    </row>
    <row r="55" spans="1:8" ht="12.75" customHeight="1">
      <c r="A55" s="53" t="s">
        <v>47</v>
      </c>
      <c r="B55" s="60"/>
      <c r="C55" s="60"/>
      <c r="D55" s="60"/>
      <c r="E55" s="60"/>
      <c r="F55" s="60"/>
      <c r="G55" s="84">
        <v>5602.7</v>
      </c>
      <c r="H55" s="58"/>
    </row>
    <row r="56" spans="1:8" ht="12.75" customHeight="1" thickBot="1">
      <c r="A56" s="55" t="s">
        <v>48</v>
      </c>
      <c r="B56" s="59"/>
      <c r="C56" s="59"/>
      <c r="D56" s="59"/>
      <c r="E56" s="59"/>
      <c r="F56" s="59"/>
      <c r="G56" s="85">
        <v>2017.72</v>
      </c>
      <c r="H56" s="69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4">
        <v>38934.17</v>
      </c>
      <c r="H57" s="70"/>
    </row>
    <row r="58" spans="1:8" ht="12.75" customHeight="1" thickBot="1">
      <c r="A58" s="64" t="s">
        <v>55</v>
      </c>
      <c r="B58" s="65"/>
      <c r="C58" s="65"/>
      <c r="D58" s="65"/>
      <c r="E58" s="65"/>
      <c r="F58" s="65"/>
      <c r="G58" s="95">
        <v>0</v>
      </c>
      <c r="H58" s="56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96">
        <f>ROUND(G3*1.43*3,2)</f>
        <v>24002.12</v>
      </c>
      <c r="H59" s="106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96">
        <v>0</v>
      </c>
      <c r="H60" s="106"/>
    </row>
    <row r="61" spans="1:8" ht="12.75" customHeight="1">
      <c r="A61" s="18" t="s">
        <v>58</v>
      </c>
      <c r="B61" s="9"/>
      <c r="C61" s="9"/>
      <c r="D61" s="9"/>
      <c r="E61" s="9"/>
      <c r="F61" s="9"/>
      <c r="G61" s="94">
        <f>ROUND((G9+G13+H9)*20%,2)</f>
        <v>227664.48</v>
      </c>
      <c r="H61" s="70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97"/>
      <c r="H62" s="107"/>
    </row>
    <row r="63" spans="1:8" ht="12.75" customHeight="1" thickBot="1">
      <c r="A63" s="66" t="s">
        <v>63</v>
      </c>
      <c r="B63" s="7"/>
      <c r="C63" s="7"/>
      <c r="D63" s="7"/>
      <c r="E63" s="7"/>
      <c r="F63" s="7"/>
      <c r="G63" s="98">
        <f>(G9+G13+H9)*1%</f>
        <v>11383.224199999999</v>
      </c>
      <c r="H63" s="108"/>
    </row>
    <row r="64" spans="1:8" ht="12.75" customHeight="1" thickBot="1">
      <c r="A64" s="66" t="s">
        <v>64</v>
      </c>
      <c r="B64" s="7"/>
      <c r="C64" s="7"/>
      <c r="D64" s="7"/>
      <c r="E64" s="7"/>
      <c r="F64" s="7"/>
      <c r="G64" s="98">
        <v>9671.11</v>
      </c>
      <c r="H64" s="108"/>
    </row>
    <row r="65" spans="1:8" ht="12.75" customHeight="1" thickBot="1">
      <c r="A65" s="66" t="s">
        <v>59</v>
      </c>
      <c r="B65" s="7"/>
      <c r="C65" s="7"/>
      <c r="D65" s="7"/>
      <c r="E65" s="7"/>
      <c r="F65" s="7"/>
      <c r="G65" s="71">
        <f>SUM(G66:G68)</f>
        <v>58698.29</v>
      </c>
      <c r="H65" s="72"/>
    </row>
    <row r="66" spans="1:8" s="32" customFormat="1" ht="12.75" customHeight="1">
      <c r="A66" s="43" t="s">
        <v>77</v>
      </c>
      <c r="B66" s="44"/>
      <c r="C66" s="44"/>
      <c r="D66" s="44"/>
      <c r="E66" s="44"/>
      <c r="F66" s="44"/>
      <c r="G66" s="111">
        <v>2588.29</v>
      </c>
      <c r="H66" s="109"/>
    </row>
    <row r="67" spans="1:8" s="32" customFormat="1" ht="12.75" customHeight="1">
      <c r="A67" s="43" t="s">
        <v>78</v>
      </c>
      <c r="B67" s="44"/>
      <c r="C67" s="44"/>
      <c r="D67" s="44"/>
      <c r="E67" s="44"/>
      <c r="F67" s="44"/>
      <c r="G67" s="111">
        <v>13110</v>
      </c>
      <c r="H67" s="109"/>
    </row>
    <row r="68" spans="1:8" s="32" customFormat="1" ht="12.75" customHeight="1" thickBot="1">
      <c r="A68" s="43" t="s">
        <v>81</v>
      </c>
      <c r="B68" s="44"/>
      <c r="C68" s="44"/>
      <c r="D68" s="44"/>
      <c r="E68" s="44"/>
      <c r="F68" s="44"/>
      <c r="G68" s="75">
        <v>43000</v>
      </c>
      <c r="H68" s="109"/>
    </row>
    <row r="69" spans="1:8" s="32" customFormat="1" ht="12.75" customHeight="1">
      <c r="A69" s="112" t="s">
        <v>60</v>
      </c>
      <c r="B69" s="113"/>
      <c r="C69" s="113"/>
      <c r="D69" s="113"/>
      <c r="E69" s="113"/>
      <c r="F69" s="114"/>
      <c r="G69" s="74">
        <v>43344</v>
      </c>
      <c r="H69" s="110"/>
    </row>
    <row r="70" spans="1:8" ht="12.75" customHeight="1" thickBot="1">
      <c r="A70" s="22" t="s">
        <v>62</v>
      </c>
      <c r="B70" s="67"/>
      <c r="C70" s="67"/>
      <c r="D70" s="67"/>
      <c r="E70" s="67"/>
      <c r="F70" s="67"/>
      <c r="G70" s="76">
        <f>ROUND(G69*0.271,2)</f>
        <v>11746.22</v>
      </c>
      <c r="H70" s="73"/>
    </row>
    <row r="71" spans="1:8" ht="12.75" customHeight="1" thickBot="1">
      <c r="A71" s="22" t="s">
        <v>68</v>
      </c>
      <c r="B71" s="67"/>
      <c r="C71" s="67"/>
      <c r="D71" s="67"/>
      <c r="E71" s="67"/>
      <c r="F71" s="67"/>
      <c r="G71" s="76">
        <v>101868.86</v>
      </c>
      <c r="H71" s="73"/>
    </row>
    <row r="72" spans="1:8" ht="12.75" customHeight="1" thickBot="1">
      <c r="A72" s="22" t="s">
        <v>76</v>
      </c>
      <c r="B72" s="67"/>
      <c r="C72" s="67"/>
      <c r="D72" s="67"/>
      <c r="E72" s="67"/>
      <c r="F72" s="67"/>
      <c r="G72" s="76">
        <v>63242.45</v>
      </c>
      <c r="H72" s="73"/>
    </row>
    <row r="73" spans="1:8" ht="12.75" customHeight="1" thickBot="1">
      <c r="A73" s="39" t="s">
        <v>19</v>
      </c>
      <c r="B73" s="40"/>
      <c r="C73" s="40"/>
      <c r="D73" s="40"/>
      <c r="E73" s="40"/>
      <c r="F73" s="40"/>
      <c r="G73" s="89">
        <f>SUM(G17+G24+G32+G57+G58+G59+G60+G61+G63+G64+G65+G69+G70+G71+G72)</f>
        <v>1101638.8557</v>
      </c>
      <c r="H73" s="36"/>
    </row>
    <row r="74" spans="1:8" ht="12.75" customHeight="1" thickBot="1">
      <c r="A74" s="41" t="s">
        <v>80</v>
      </c>
      <c r="B74" s="40"/>
      <c r="C74" s="40"/>
      <c r="D74" s="40"/>
      <c r="E74" s="40"/>
      <c r="F74" s="40"/>
      <c r="G74" s="99">
        <f>SUM(G6+G15-G73)</f>
        <v>67481.27429999993</v>
      </c>
      <c r="H74" s="42"/>
    </row>
    <row r="75" spans="1:7" ht="12.75" customHeight="1">
      <c r="A75" t="s">
        <v>20</v>
      </c>
      <c r="G75" t="s">
        <v>69</v>
      </c>
    </row>
    <row r="76" spans="1:7" ht="12.75" customHeight="1">
      <c r="A76" t="s">
        <v>65</v>
      </c>
      <c r="G76" t="s">
        <v>70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fitToHeight="0" fitToWidth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2020-03-06T05:51:12Z</cp:lastPrinted>
  <dcterms:created xsi:type="dcterms:W3CDTF">1996-10-08T23:32:33Z</dcterms:created>
  <dcterms:modified xsi:type="dcterms:W3CDTF">2020-03-30T13:24:50Z</dcterms:modified>
  <cp:category/>
  <cp:version/>
  <cp:contentType/>
  <cp:contentStatus/>
</cp:coreProperties>
</file>