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<sst xmlns="http://schemas.openxmlformats.org/spreadsheetml/2006/main" count="81" uniqueCount="80">
  <si>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</si>
  <si>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</si>
  <si>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</si>
  <si>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</si>
  <si>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</si>
  <si>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</si>
  <si>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</si>
  <si>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</si>
  <si>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</si>
  <si>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</si>
  <si>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</si>
  <si>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</si>
  <si>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</si>
  <si>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</si>
  <si>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</si>
  <si>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</si>
  <si>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</si>
  <si>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</si>
  <si>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</si>
  <si>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</si>
  <si>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</si>
  <si>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</si>
  <si>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</si>
  <si>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</si>
  <si>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</si>
  <si>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</si>
  <si>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</si>
  <si>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</si>
  <si>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</si>
  <si>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</si>
  <si>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</si>
  <si>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</si>
  <si>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</si>
  <si>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</si>
  <si>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</si>
  <si>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</si>
  <si>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</si>
  <si>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</si>
  <si>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</si>
  <si>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</si>
  <si>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</si>
  <si>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</si>
  <si>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</si>
  <si>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</si>
  <si>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</si>
  <si>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</si>
  <si>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</si>
  <si>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</si>
  <si>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</si>
  <si>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</si>
  <si>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</si>
  <si>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</si>
  <si>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</si>
  <si>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</si>
  <si>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</si>
  <si>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</si>
  <si>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</si>
  <si>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</si>
  <si>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</si>
  <si>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</si>
  <si>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</si>
  <si>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</si>
  <si>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</si>
  <si>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</si>
  <si>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</si>
  <si>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</si>
  <si>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7</t>
  </si>
  <si>
    <t>ОДН</t>
  </si>
  <si>
    <t>13.ОДН</t>
  </si>
  <si>
    <t>01. Остаток (перерасход) переходящий на 01.01.2018 года.</t>
  </si>
  <si>
    <t>02. Дебиторская задолженность населения на 01.01.2018 года</t>
  </si>
  <si>
    <t>06. Дебиторская задолженность по прочим доходам на 01.01.2018 года</t>
  </si>
  <si>
    <t>С.Г. Захаров</t>
  </si>
  <si>
    <t>Л.П. Чепякова</t>
  </si>
  <si>
    <t xml:space="preserve">                                                                  Жилой дом по адресу: </t>
  </si>
  <si>
    <t>1.5. Техническое обследование систем вентиляции</t>
  </si>
  <si>
    <t xml:space="preserve">Ремонт подъезда </t>
  </si>
  <si>
    <t xml:space="preserve">Акт выполненных работ за январь - декабрь 2018 года </t>
  </si>
  <si>
    <t>Остаток (перерасход) переходящий на 01.01.2019 года.</t>
  </si>
  <si>
    <t>Изготовление и монтаж металлоизделий (горка)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</si>
</sst>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34">
      <selection activeCell="J17" sqref="J17"/>
    </sheetView>
  </sheetViews>
  <sheetFormatPr defaultColWidth="9.140625" defaultRowHeight="12.75"/>
  <cols>
    <col min="1" max="1" width="10.140625" style="0" bestFit="1" customWidth="1"/>
    <col min="6" max="6" width="39.140625" style="0" customWidth="1"/>
    <col min="7" max="7" width="16.00390625" style="0" customWidth="1"/>
    <col min="8" max="8" width="15.7109375" style="0" customWidth="1"/>
    <col min="9" max="9" width="13.57421875" style="0" customWidth="1"/>
    <col min="10" max="10" width="13.28125" style="0" customWidth="1"/>
    <col min="11" max="11" width="12.00390625" style="0" customWidth="1"/>
    <col min="12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74</v>
      </c>
      <c r="D2" s="24"/>
      <c r="E2" s="24"/>
      <c r="F2" s="24"/>
      <c r="G2" s="24" t="s">
        <v>66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88">
        <v>5594.9</v>
      </c>
      <c r="H3" s="101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78"/>
      <c r="G4" s="88">
        <v>14.16</v>
      </c>
      <c r="H4" s="115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89"/>
      <c r="H5" s="101" t="s">
        <v>67</v>
      </c>
      <c r="I5" s="3"/>
      <c r="J5" s="110"/>
    </row>
    <row r="6" spans="1:8" ht="12.75">
      <c r="A6" s="69" t="s">
        <v>69</v>
      </c>
      <c r="B6" s="4"/>
      <c r="C6" s="4"/>
      <c r="D6" s="4"/>
      <c r="E6" s="4"/>
      <c r="F6" s="4"/>
      <c r="G6" s="83">
        <v>51672.26</v>
      </c>
      <c r="H6" s="102">
        <v>0</v>
      </c>
    </row>
    <row r="7" spans="1:8" ht="12.75">
      <c r="A7" s="5" t="s">
        <v>70</v>
      </c>
      <c r="B7" s="5"/>
      <c r="C7" s="5"/>
      <c r="D7" s="5"/>
      <c r="E7" s="5"/>
      <c r="F7" s="5"/>
      <c r="G7" s="81">
        <v>133353.18</v>
      </c>
      <c r="H7" s="33">
        <v>26640.91</v>
      </c>
    </row>
    <row r="8" spans="1:8" ht="12.75">
      <c r="A8" s="13" t="s">
        <v>50</v>
      </c>
      <c r="B8" s="4"/>
      <c r="C8" s="4"/>
      <c r="D8" s="4"/>
      <c r="E8" s="4"/>
      <c r="F8" s="4"/>
      <c r="G8" s="28">
        <v>936479.76</v>
      </c>
      <c r="H8" s="34">
        <v>63670.14</v>
      </c>
    </row>
    <row r="9" spans="1:8" ht="12.75">
      <c r="A9" s="11" t="s">
        <v>29</v>
      </c>
      <c r="B9" s="5"/>
      <c r="C9" s="5"/>
      <c r="D9" s="5"/>
      <c r="E9" s="5"/>
      <c r="F9" s="5"/>
      <c r="G9" s="81">
        <v>956032.95</v>
      </c>
      <c r="H9" s="33">
        <v>77670.27</v>
      </c>
    </row>
    <row r="10" spans="1:8" ht="12.75">
      <c r="A10" s="11" t="s">
        <v>51</v>
      </c>
      <c r="B10" s="5"/>
      <c r="C10" s="5"/>
      <c r="D10" s="5"/>
      <c r="E10" s="5"/>
      <c r="F10" s="5"/>
      <c r="G10" s="81">
        <f>SUM(G7+G8-G9)</f>
        <v>113799.98999999999</v>
      </c>
      <c r="H10" s="33">
        <f>SUM(H7+H8-H9)</f>
        <v>12640.779999999999</v>
      </c>
    </row>
    <row r="11" spans="1:8" ht="12.75">
      <c r="A11" s="11" t="s">
        <v>71</v>
      </c>
      <c r="B11" s="5"/>
      <c r="C11" s="5"/>
      <c r="D11" s="5"/>
      <c r="E11" s="5"/>
      <c r="F11" s="5"/>
      <c r="G11" s="81">
        <v>1500</v>
      </c>
      <c r="H11" s="33"/>
    </row>
    <row r="12" spans="1:8" ht="12.75">
      <c r="A12" s="11" t="s">
        <v>52</v>
      </c>
      <c r="B12" s="5"/>
      <c r="C12" s="5"/>
      <c r="D12" s="5"/>
      <c r="E12" s="5"/>
      <c r="F12" s="5"/>
      <c r="G12" s="81">
        <v>18000</v>
      </c>
      <c r="H12" s="33"/>
    </row>
    <row r="13" spans="1:8" ht="12.75">
      <c r="A13" s="11" t="s">
        <v>53</v>
      </c>
      <c r="B13" s="5"/>
      <c r="C13" s="5"/>
      <c r="D13" s="5"/>
      <c r="E13" s="5"/>
      <c r="F13" s="5"/>
      <c r="G13" s="81">
        <v>18000</v>
      </c>
      <c r="H13" s="33"/>
    </row>
    <row r="14" spans="1:8" ht="13.5" thickBot="1">
      <c r="A14" s="12" t="s">
        <v>54</v>
      </c>
      <c r="B14" s="3"/>
      <c r="C14" s="3"/>
      <c r="D14" s="3"/>
      <c r="E14" s="3"/>
      <c r="F14" s="3"/>
      <c r="G14" s="82">
        <f>SUM(G11+G12-G13)</f>
        <v>1500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0">
        <f>G9+G13+H9</f>
        <v>1051703.22</v>
      </c>
      <c r="H15" s="117"/>
    </row>
    <row r="16" spans="1:8" ht="15" customHeight="1" thickBot="1">
      <c r="A16" s="6"/>
      <c r="B16" s="7" t="s">
        <v>0</v>
      </c>
      <c r="C16" s="14" t="s">
        <v>24</v>
      </c>
      <c r="D16" s="7"/>
      <c r="E16" s="7"/>
      <c r="F16" s="23"/>
      <c r="G16" s="91" t="s">
        <v>61</v>
      </c>
      <c r="H16" s="11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64840.44</v>
      </c>
      <c r="H17" s="103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04"/>
    </row>
    <row r="19" spans="1:8" ht="12.75">
      <c r="A19" s="13" t="s">
        <v>5</v>
      </c>
      <c r="B19" s="4"/>
      <c r="C19" s="4"/>
      <c r="D19" s="4"/>
      <c r="E19" s="4"/>
      <c r="F19" s="4"/>
      <c r="G19" s="27">
        <v>39588.62</v>
      </c>
      <c r="H19" s="80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7996.9</v>
      </c>
      <c r="H20" s="80"/>
    </row>
    <row r="21" spans="1:8" ht="12.75">
      <c r="A21" s="11" t="s">
        <v>6</v>
      </c>
      <c r="B21" s="5"/>
      <c r="C21" s="3"/>
      <c r="D21" s="3"/>
      <c r="E21" s="3"/>
      <c r="F21" s="3"/>
      <c r="G21" s="28">
        <v>4588.25</v>
      </c>
      <c r="H21" s="80"/>
    </row>
    <row r="22" spans="1:8" ht="12.75">
      <c r="A22" s="13" t="s">
        <v>38</v>
      </c>
      <c r="B22" s="4"/>
      <c r="C22" s="5"/>
      <c r="D22" s="5"/>
      <c r="E22" s="5"/>
      <c r="F22" s="5"/>
      <c r="G22" s="27">
        <v>2596.67</v>
      </c>
      <c r="H22" s="80"/>
    </row>
    <row r="23" spans="1:8" ht="13.5" thickBot="1">
      <c r="A23" s="11" t="s">
        <v>75</v>
      </c>
      <c r="B23" s="5"/>
      <c r="C23" s="17"/>
      <c r="D23" s="5"/>
      <c r="E23" s="5"/>
      <c r="F23" s="5"/>
      <c r="G23" s="29">
        <v>10070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141997.24000000002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2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79">
        <v>70386.64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14218.1</v>
      </c>
      <c r="H27" s="80"/>
    </row>
    <row r="28" spans="1:8" ht="12.75">
      <c r="A28" s="12" t="s">
        <v>8</v>
      </c>
      <c r="B28" s="3"/>
      <c r="C28" s="3"/>
      <c r="D28" s="3"/>
      <c r="E28" s="3"/>
      <c r="F28" s="3"/>
      <c r="G28" s="79">
        <v>1400.6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1680.13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54311.77</v>
      </c>
      <c r="H30" s="80"/>
    </row>
    <row r="31" spans="1:8" ht="13.5" thickBot="1">
      <c r="A31" s="12" t="s">
        <v>39</v>
      </c>
      <c r="B31" s="3"/>
      <c r="C31" s="3"/>
      <c r="D31" s="3"/>
      <c r="E31" s="3"/>
      <c r="F31" s="3"/>
      <c r="G31" s="93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94">
        <f>G33+G39+G44+G49+G54+G55+G56</f>
        <v>231608.93052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4">
        <f>SUM(G34:G38)</f>
        <v>126775.11051999999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79">
        <v>99134.26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20025.12052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3410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79">
        <v>2622.61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1583.12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87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1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79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85">
        <f>SUM(G45:G48)</f>
        <v>102984.22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2">
        <v>85575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1">
        <f>ROUND(G45*0.202,2)</f>
        <v>17286.15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3">
        <v>123.07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3">
        <v>0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4">
        <f>SUM(G50+G51+G52+G53)</f>
        <v>0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3">
        <v>0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3">
        <f>ROUND(G50*0.202,2)</f>
        <v>0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3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3">
        <v>0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4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85">
        <v>0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86">
        <v>1849.6</v>
      </c>
      <c r="H56" s="70"/>
    </row>
    <row r="57" spans="1:8" ht="12.75">
      <c r="A57" s="15" t="s">
        <v>27</v>
      </c>
      <c r="B57" s="16"/>
      <c r="C57" s="16"/>
      <c r="D57" s="16"/>
      <c r="E57" s="16"/>
      <c r="F57" s="16"/>
      <c r="G57" s="95">
        <v>38940.55</v>
      </c>
      <c r="H57" s="71"/>
    </row>
    <row r="58" spans="1:8" ht="13.5" thickBot="1">
      <c r="A58" s="65" t="s">
        <v>55</v>
      </c>
      <c r="B58" s="66"/>
      <c r="C58" s="66"/>
      <c r="D58" s="66"/>
      <c r="E58" s="66"/>
      <c r="F58" s="66"/>
      <c r="G58" s="96">
        <v>0</v>
      </c>
      <c r="H58" s="57"/>
    </row>
    <row r="59" spans="1:8" ht="13.5" thickBot="1">
      <c r="A59" s="21" t="s">
        <v>56</v>
      </c>
      <c r="B59" s="7"/>
      <c r="C59" s="7"/>
      <c r="D59" s="7"/>
      <c r="E59" s="7"/>
      <c r="F59" s="7"/>
      <c r="G59" s="97">
        <f>ROUND(G3*1.37*K1,2)</f>
        <v>91980.16</v>
      </c>
      <c r="H59" s="105"/>
    </row>
    <row r="60" spans="1:8" ht="13.5" thickBot="1">
      <c r="A60" s="21" t="s">
        <v>57</v>
      </c>
      <c r="B60" s="7"/>
      <c r="C60" s="7"/>
      <c r="D60" s="7"/>
      <c r="E60" s="7"/>
      <c r="F60" s="7"/>
      <c r="G60" s="97">
        <v>0</v>
      </c>
      <c r="H60" s="105"/>
    </row>
    <row r="61" spans="1:8" ht="12.75">
      <c r="A61" s="18" t="s">
        <v>58</v>
      </c>
      <c r="B61" s="9"/>
      <c r="C61" s="9"/>
      <c r="D61" s="9"/>
      <c r="E61" s="9"/>
      <c r="F61" s="9"/>
      <c r="G61" s="95">
        <f>ROUND((G9+G13+H9)*20%,2)</f>
        <v>210340.64</v>
      </c>
      <c r="H61" s="71"/>
    </row>
    <row r="62" spans="1:8" ht="13.5" thickBot="1">
      <c r="A62" s="19" t="s">
        <v>49</v>
      </c>
      <c r="B62" s="20"/>
      <c r="C62" s="20"/>
      <c r="D62" s="20"/>
      <c r="E62" s="20"/>
      <c r="F62" s="20"/>
      <c r="G62" s="98"/>
      <c r="H62" s="106"/>
    </row>
    <row r="63" spans="1:8" ht="13.5" thickBot="1">
      <c r="A63" s="67" t="s">
        <v>63</v>
      </c>
      <c r="B63" s="7"/>
      <c r="C63" s="7"/>
      <c r="D63" s="7"/>
      <c r="E63" s="7"/>
      <c r="F63" s="7"/>
      <c r="G63" s="99">
        <f>(G9+G13+H9)*1%</f>
        <v>10517.0322</v>
      </c>
      <c r="H63" s="107"/>
    </row>
    <row r="64" spans="1:8" ht="13.5" thickBot="1">
      <c r="A64" s="67" t="s">
        <v>64</v>
      </c>
      <c r="B64" s="7"/>
      <c r="C64" s="7"/>
      <c r="D64" s="7"/>
      <c r="E64" s="7"/>
      <c r="F64" s="7"/>
      <c r="G64" s="99">
        <v>10475.62</v>
      </c>
      <c r="H64" s="107"/>
    </row>
    <row r="65" spans="1:8" ht="13.5" thickBot="1">
      <c r="A65" s="67" t="s">
        <v>59</v>
      </c>
      <c r="B65" s="7"/>
      <c r="C65" s="7"/>
      <c r="D65" s="7"/>
      <c r="E65" s="7"/>
      <c r="F65" s="7"/>
      <c r="G65" s="72">
        <f>SUM(G66:G68)</f>
        <v>115451.91</v>
      </c>
      <c r="H65" s="73"/>
    </row>
    <row r="66" spans="1:8" s="32" customFormat="1" ht="12.75">
      <c r="A66" s="43" t="s">
        <v>76</v>
      </c>
      <c r="B66" s="44"/>
      <c r="C66" s="44"/>
      <c r="D66" s="44"/>
      <c r="E66" s="44"/>
      <c r="F66" s="44"/>
      <c r="G66" s="111">
        <v>95451.91</v>
      </c>
      <c r="H66" s="108"/>
    </row>
    <row r="67" spans="1:8" s="32" customFormat="1" ht="12.75">
      <c r="A67" s="43" t="s">
        <v>79</v>
      </c>
      <c r="B67" s="44"/>
      <c r="C67" s="44"/>
      <c r="D67" s="44"/>
      <c r="E67" s="44"/>
      <c r="F67" s="44"/>
      <c r="G67" s="76">
        <v>20000</v>
      </c>
      <c r="H67" s="108"/>
    </row>
    <row r="68" spans="1:8" s="32" customFormat="1" ht="13.5" thickBot="1">
      <c r="A68" s="43"/>
      <c r="B68" s="44"/>
      <c r="C68" s="44"/>
      <c r="D68" s="44"/>
      <c r="E68" s="44"/>
      <c r="F68" s="44"/>
      <c r="G68" s="76">
        <v>0</v>
      </c>
      <c r="H68" s="108"/>
    </row>
    <row r="69" spans="1:8" s="32" customFormat="1" ht="12.75">
      <c r="A69" s="112" t="s">
        <v>60</v>
      </c>
      <c r="B69" s="113"/>
      <c r="C69" s="113"/>
      <c r="D69" s="113"/>
      <c r="E69" s="113"/>
      <c r="F69" s="114"/>
      <c r="G69" s="75">
        <v>41400</v>
      </c>
      <c r="H69" s="109"/>
    </row>
    <row r="70" spans="1:8" ht="13.5" thickBot="1">
      <c r="A70" s="22" t="s">
        <v>62</v>
      </c>
      <c r="B70" s="68"/>
      <c r="C70" s="68"/>
      <c r="D70" s="68"/>
      <c r="E70" s="68"/>
      <c r="F70" s="68"/>
      <c r="G70" s="77">
        <f>ROUND(G69*0.2,2)</f>
        <v>8280</v>
      </c>
      <c r="H70" s="74"/>
    </row>
    <row r="71" spans="1:8" ht="13.5" thickBot="1">
      <c r="A71" s="22" t="s">
        <v>68</v>
      </c>
      <c r="B71" s="68"/>
      <c r="C71" s="68"/>
      <c r="D71" s="68"/>
      <c r="E71" s="68"/>
      <c r="F71" s="68"/>
      <c r="G71" s="77">
        <v>106745.25</v>
      </c>
      <c r="H71" s="74"/>
    </row>
    <row r="72" spans="1:8" ht="13.5" thickBot="1">
      <c r="A72" s="39" t="s">
        <v>19</v>
      </c>
      <c r="B72" s="40"/>
      <c r="C72" s="40"/>
      <c r="D72" s="40"/>
      <c r="E72" s="40"/>
      <c r="F72" s="40"/>
      <c r="G72" s="90">
        <f>SUM(G17+G24+G32+G57+G58+G59+G60+G61+G63+G64+G65+G69+G70+G71)</f>
        <v>1072577.77272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100">
        <f>SUM(G6+G15-G72)</f>
        <v>30797.707279999973</v>
      </c>
      <c r="H73" s="42"/>
    </row>
    <row r="74" spans="1:7" ht="12.75">
      <c r="A74" t="s">
        <v>20</v>
      </c>
      <c r="G74" t="s">
        <v>72</v>
      </c>
    </row>
    <row r="75" spans="1:7" ht="12.75">
      <c r="A75" t="s">
        <v>65</v>
      </c>
      <c r="G75" t="s">
        <v>73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2019-03-24T04:20:27Z</cp:lastPrinted>
  <dcterms:created xsi:type="dcterms:W3CDTF">1996-10-08T23:32:33Z</dcterms:created>
  <dcterms:modified xsi:type="dcterms:W3CDTF">2019-04-10T02:55:19Z</dcterms:modified>
  <cp:category/>
  <cp:version/>
  <cp:contentType/>
  <cp:contentStatus/>
</cp:coreProperties>
</file>