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<sst xmlns="http://schemas.openxmlformats.org/spreadsheetml/2006/main" count="82" uniqueCount="81">
  <si>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</si>
  <si>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</si>
  <si>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</si>
  <si>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</si>
  <si>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</si>
  <si>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</si>
  <si>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</si>
  <si>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</si>
  <si>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</si>
  <si>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</si>
  <si>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</si>
  <si>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</si>
  <si>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</si>
  <si>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</si>
  <si>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</si>
  <si>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</si>
  <si>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</si>
  <si>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</si>
  <si>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</si>
  <si>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</si>
  <si>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</si>
  <si>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</si>
  <si>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</si>
  <si>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</si>
  <si>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</si>
  <si>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</si>
  <si>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</si>
  <si>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</si>
  <si>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</si>
  <si>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</si>
  <si>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</si>
  <si>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</si>
  <si>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</si>
  <si>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</si>
  <si>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</si>
  <si>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</si>
  <si>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</si>
  <si>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</si>
  <si>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</si>
  <si>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</si>
  <si>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</si>
  <si>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</si>
  <si>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</si>
  <si>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</si>
  <si>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</si>
  <si>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</si>
  <si>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</si>
  <si>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</si>
  <si>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</si>
  <si>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</si>
  <si>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</si>
  <si>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</si>
  <si>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</si>
  <si>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</si>
  <si>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</si>
  <si>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</si>
  <si>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</si>
  <si>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</si>
  <si>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</si>
  <si>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</si>
  <si>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</si>
  <si>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</si>
  <si>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</si>
  <si>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</si>
  <si>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</si>
  <si>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</si>
  <si>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</si>
  <si>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</si>
  <si>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21</t>
  </si>
  <si>
    <t>Н.С.Романова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</si>
  <si>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</si>
  <si>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</si>
  <si>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</si>
  <si>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</si>
  <si>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</si>
  <si>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</si>
  <si>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Очистка кровли от снега</t>
  </si>
  <si>
    <t>Проектные работы на модернизацию ПУ</t>
  </si>
  <si>
    <t>Поверка и регулировка счетчика</t>
  </si>
  <si>
    <t>Акт о движении средств на финансовом лицевом счете за январь -  декабрь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</si>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</sst>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B1">
      <selection activeCell="J6" sqref="J6:M15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5.57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7">
        <v>2697.9</v>
      </c>
      <c r="H3" s="110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7">
        <v>12.31</v>
      </c>
      <c r="H4" s="111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8"/>
      <c r="H5" s="111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92">
        <v>133639.15</v>
      </c>
      <c r="H6" s="112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90">
        <v>12254.36</v>
      </c>
      <c r="H7" s="33">
        <v>0</v>
      </c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389434.44</v>
      </c>
      <c r="H8" s="34">
        <v>0</v>
      </c>
      <c r="I8" s="3"/>
      <c r="J8" s="3"/>
      <c r="K8" s="82"/>
    </row>
    <row r="9" spans="1:11" ht="12.75">
      <c r="A9" s="11" t="s">
        <v>29</v>
      </c>
      <c r="B9" s="5"/>
      <c r="C9" s="5"/>
      <c r="D9" s="5"/>
      <c r="E9" s="5"/>
      <c r="F9" s="5"/>
      <c r="G9" s="90">
        <v>385989.38</v>
      </c>
      <c r="H9" s="33"/>
      <c r="I9" s="3"/>
      <c r="J9" s="3"/>
      <c r="K9" s="24"/>
    </row>
    <row r="10" spans="1:8" ht="12.75">
      <c r="A10" s="11" t="s">
        <v>53</v>
      </c>
      <c r="B10" s="5"/>
      <c r="C10" s="5"/>
      <c r="D10" s="5"/>
      <c r="E10" s="5"/>
      <c r="F10" s="5"/>
      <c r="G10" s="90">
        <f>SUM(G7+G8-G9)</f>
        <v>15699.419999999984</v>
      </c>
      <c r="H10" s="33"/>
    </row>
    <row r="11" spans="1:8" ht="12.75">
      <c r="A11" s="11" t="s">
        <v>73</v>
      </c>
      <c r="B11" s="5"/>
      <c r="C11" s="5"/>
      <c r="D11" s="5"/>
      <c r="E11" s="5"/>
      <c r="F11" s="5"/>
      <c r="G11" s="90">
        <v>7251.19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90">
        <v>105994.32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90">
        <v>97543.69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91">
        <f>SUM(G11+G12-G13)</f>
        <v>15701.820000000007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9">
        <f>G9+G13+H9</f>
        <v>483533.07</v>
      </c>
      <c r="H15" s="113"/>
    </row>
    <row r="16" spans="1:8" ht="18" customHeight="1" thickBot="1">
      <c r="A16" s="6"/>
      <c r="B16" s="7" t="s">
        <v>0</v>
      </c>
      <c r="C16" s="14" t="s">
        <v>24</v>
      </c>
      <c r="D16" s="7"/>
      <c r="E16" s="7"/>
      <c r="F16" s="23"/>
      <c r="G16" s="100" t="s">
        <v>63</v>
      </c>
      <c r="H16" s="111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22641.95</v>
      </c>
      <c r="H17" s="114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17956.77</v>
      </c>
      <c r="H19" s="89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3627.27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372.24</v>
      </c>
      <c r="H21" s="89"/>
    </row>
    <row r="22" spans="1:8" ht="12.75">
      <c r="A22" s="13" t="s">
        <v>38</v>
      </c>
      <c r="B22" s="4"/>
      <c r="C22" s="5"/>
      <c r="D22" s="5"/>
      <c r="E22" s="5"/>
      <c r="F22" s="5"/>
      <c r="G22" s="27">
        <v>685.67</v>
      </c>
      <c r="H22" s="89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101137.82999999999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101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8">
        <v>43374.27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8761.6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88">
        <v>786.2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1542.2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22673.56</v>
      </c>
      <c r="H30" s="89"/>
    </row>
    <row r="31" spans="1:8" ht="13.5" thickBot="1">
      <c r="A31" s="12" t="s">
        <v>40</v>
      </c>
      <c r="B31" s="3"/>
      <c r="C31" s="3"/>
      <c r="D31" s="3"/>
      <c r="E31" s="3"/>
      <c r="F31" s="3"/>
      <c r="G31" s="102">
        <v>24000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3">
        <f>G33+G39+G44+G49+G54+G55+G56</f>
        <v>145202.66296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3">
        <f>SUM(G34:G38)</f>
        <v>139467.60296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8">
        <v>114233.48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23075.16296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8">
        <v>1501.28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657.68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6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90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8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4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91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90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2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2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3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2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2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2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2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3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4">
        <v>1381.1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5">
        <v>4353.96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4">
        <v>17806.14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5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6">
        <f>ROUND(G3*1.33*K1,2)</f>
        <v>43058.48</v>
      </c>
      <c r="H59" s="116"/>
    </row>
    <row r="60" spans="1:8" ht="13.5" thickBot="1">
      <c r="A60" s="21" t="s">
        <v>59</v>
      </c>
      <c r="B60" s="7"/>
      <c r="C60" s="7"/>
      <c r="D60" s="7"/>
      <c r="E60" s="7"/>
      <c r="F60" s="7"/>
      <c r="G60" s="106">
        <v>0</v>
      </c>
      <c r="H60" s="116"/>
    </row>
    <row r="61" spans="1:8" ht="12.75">
      <c r="A61" s="18" t="s">
        <v>60</v>
      </c>
      <c r="B61" s="9"/>
      <c r="C61" s="9"/>
      <c r="D61" s="9"/>
      <c r="E61" s="9"/>
      <c r="F61" s="9"/>
      <c r="G61" s="104">
        <f>ROUND((G9+G13+H9)*20%,2)</f>
        <v>96706.61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7"/>
      <c r="H62" s="117"/>
    </row>
    <row r="63" spans="1:8" ht="13.5" thickBot="1">
      <c r="A63" s="67" t="s">
        <v>65</v>
      </c>
      <c r="B63" s="7"/>
      <c r="C63" s="7"/>
      <c r="D63" s="7"/>
      <c r="E63" s="7"/>
      <c r="F63" s="7"/>
      <c r="G63" s="108">
        <f>(G9+G13+H9)*1%</f>
        <v>4835.3307</v>
      </c>
      <c r="H63" s="118"/>
    </row>
    <row r="64" spans="1:8" ht="13.5" thickBot="1">
      <c r="A64" s="67" t="s">
        <v>66</v>
      </c>
      <c r="B64" s="7"/>
      <c r="C64" s="7"/>
      <c r="D64" s="7"/>
      <c r="E64" s="7"/>
      <c r="F64" s="7"/>
      <c r="G64" s="108">
        <v>6890.64</v>
      </c>
      <c r="H64" s="118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SUM(G66:G69)</f>
        <v>17473.73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87">
        <v>4873.73</v>
      </c>
      <c r="H66" s="119"/>
    </row>
    <row r="67" spans="1:8" ht="12.75">
      <c r="A67" s="83" t="s">
        <v>77</v>
      </c>
      <c r="B67" s="5"/>
      <c r="C67" s="5"/>
      <c r="D67" s="5"/>
      <c r="E67" s="5"/>
      <c r="F67" s="5"/>
      <c r="G67" s="87">
        <v>10000</v>
      </c>
      <c r="H67" s="119"/>
    </row>
    <row r="68" spans="1:8" ht="12.75">
      <c r="A68" s="83" t="s">
        <v>78</v>
      </c>
      <c r="B68" s="5"/>
      <c r="C68" s="5"/>
      <c r="D68" s="5"/>
      <c r="E68" s="5"/>
      <c r="F68" s="25"/>
      <c r="G68" s="86">
        <v>2600</v>
      </c>
      <c r="H68" s="120"/>
    </row>
    <row r="69" spans="1:8" ht="13.5" thickBot="1">
      <c r="A69" s="84"/>
      <c r="B69" s="85"/>
      <c r="C69" s="85"/>
      <c r="D69" s="85"/>
      <c r="E69" s="85"/>
      <c r="F69" s="85"/>
      <c r="G69" s="79">
        <v>0</v>
      </c>
      <c r="H69" s="121"/>
    </row>
    <row r="70" spans="1:8" ht="12.75">
      <c r="A70" s="70" t="s">
        <v>62</v>
      </c>
      <c r="B70" s="71"/>
      <c r="C70" s="71"/>
      <c r="D70" s="71"/>
      <c r="E70" s="71"/>
      <c r="F70" s="72"/>
      <c r="G70" s="78">
        <v>0</v>
      </c>
      <c r="H70" s="122"/>
    </row>
    <row r="71" spans="1:8" ht="13.5" thickBot="1">
      <c r="A71" s="22" t="s">
        <v>64</v>
      </c>
      <c r="B71" s="69"/>
      <c r="C71" s="69"/>
      <c r="D71" s="69"/>
      <c r="E71" s="69"/>
      <c r="F71" s="69"/>
      <c r="G71" s="80">
        <f>ROUND(G70*0.2,2)</f>
        <v>0</v>
      </c>
      <c r="H71" s="77"/>
    </row>
    <row r="72" spans="1:8" ht="13.5" thickBot="1">
      <c r="A72" s="22" t="s">
        <v>75</v>
      </c>
      <c r="B72" s="69"/>
      <c r="C72" s="69"/>
      <c r="D72" s="69"/>
      <c r="E72" s="69"/>
      <c r="F72" s="69"/>
      <c r="G72" s="80">
        <v>0</v>
      </c>
      <c r="H72" s="77"/>
    </row>
    <row r="73" spans="1:8" ht="13.5" thickBot="1">
      <c r="A73" s="39" t="s">
        <v>19</v>
      </c>
      <c r="B73" s="40"/>
      <c r="C73" s="40"/>
      <c r="D73" s="40"/>
      <c r="E73" s="40"/>
      <c r="F73" s="40"/>
      <c r="G73" s="99">
        <f>SUM(G17+G24+G32+G57+G58+G59+G60+G61+G63+G64+G65+G70+G71+G72)</f>
        <v>455753.3736599999</v>
      </c>
      <c r="H73" s="36"/>
    </row>
    <row r="74" spans="1:8" ht="13.5" thickBot="1">
      <c r="A74" s="41" t="s">
        <v>80</v>
      </c>
      <c r="B74" s="40"/>
      <c r="C74" s="40"/>
      <c r="D74" s="40"/>
      <c r="E74" s="40"/>
      <c r="F74" s="40"/>
      <c r="G74" s="109">
        <f>SUM(G6+G15-G73)</f>
        <v>161418.84634000005</v>
      </c>
      <c r="H74" s="42"/>
    </row>
    <row r="75" spans="1:7" ht="12.75">
      <c r="A75" t="s">
        <v>20</v>
      </c>
      <c r="G75" t="s">
        <v>70</v>
      </c>
    </row>
    <row r="76" spans="1:7" ht="12.75">
      <c r="A76" t="s">
        <v>67</v>
      </c>
      <c r="G76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2018-03-25T09:41:57Z</cp:lastPrinted>
  <dcterms:created xsi:type="dcterms:W3CDTF">1996-10-08T23:32:33Z</dcterms:created>
  <dcterms:modified xsi:type="dcterms:W3CDTF">2019-04-24T04:16:54Z</dcterms:modified>
  <cp:category/>
  <cp:version/>
  <cp:contentType/>
  <cp:contentStatus/>
</cp:coreProperties>
</file>