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<sst xmlns="http://schemas.openxmlformats.org/spreadsheetml/2006/main" count="79" uniqueCount="78">
  <si>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</si>
  <si>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</si>
  <si>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</si>
  <si>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</si>
  <si>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</si>
  <si>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</si>
  <si>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</si>
  <si>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</si>
  <si>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</si>
  <si>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</si>
  <si>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</si>
  <si>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</si>
  <si>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</si>
  <si>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</si>
  <si>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</si>
  <si>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</si>
  <si>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</si>
  <si>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</si>
  <si>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</si>
  <si>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</si>
  <si>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</si>
  <si>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</si>
  <si>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</si>
  <si>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</si>
  <si>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</si>
  <si>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</si>
  <si>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</si>
  <si>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</si>
  <si>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</si>
  <si>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</si>
  <si>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</si>
  <si>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</si>
  <si>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</si>
  <si>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</si>
  <si>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</si>
  <si>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</si>
  <si>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</si>
  <si>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</si>
  <si>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</si>
  <si>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</si>
  <si>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</si>
  <si>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</si>
  <si>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</si>
  <si>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</si>
  <si>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</si>
  <si>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</si>
  <si>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</si>
  <si>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</si>
  <si>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</si>
  <si>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</si>
  <si>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</si>
  <si>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</si>
  <si>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</si>
  <si>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</si>
  <si>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</si>
  <si>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</si>
  <si>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</si>
  <si>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</si>
  <si>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</si>
  <si>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</si>
  <si>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</si>
  <si>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</si>
  <si>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</si>
  <si>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</si>
  <si>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</si>
  <si>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</si>
  <si>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</si>
  <si>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</si>
  <si>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17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</si>
  <si>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</si>
  <si>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</si>
  <si>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</si>
  <si>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</si>
  <si>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Н.Р.Голова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</si>
  <si>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</si>
  <si>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</si>
  <si>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Кронирование и валка деревьев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</si>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</sst>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37">
      <selection activeCell="J21" sqref="J21"/>
    </sheetView>
  </sheetViews>
  <sheetFormatPr defaultColWidth="9.140625" defaultRowHeight="12.75"/>
  <cols>
    <col min="1" max="1" width="10.140625" style="0" bestFit="1" customWidth="1"/>
    <col min="6" max="6" width="42.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4">
        <v>3295.4</v>
      </c>
      <c r="H3" s="10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4">
        <v>13.4</v>
      </c>
      <c r="H4" s="108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5"/>
      <c r="H5" s="109"/>
      <c r="I5" s="3"/>
      <c r="J5" s="3"/>
    </row>
    <row r="6" spans="1:8" ht="12.75">
      <c r="A6" s="73" t="s">
        <v>69</v>
      </c>
      <c r="B6" s="4"/>
      <c r="C6" s="4"/>
      <c r="D6" s="4"/>
      <c r="E6" s="4"/>
      <c r="F6" s="4"/>
      <c r="G6" s="89">
        <v>105627.23</v>
      </c>
      <c r="H6" s="110"/>
    </row>
    <row r="7" spans="1:8" ht="12.75">
      <c r="A7" s="5" t="s">
        <v>70</v>
      </c>
      <c r="B7" s="5"/>
      <c r="C7" s="5"/>
      <c r="D7" s="5"/>
      <c r="E7" s="5"/>
      <c r="F7" s="5"/>
      <c r="G7" s="87">
        <v>63458.71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520327.36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7">
        <v>543378.86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7">
        <f>SUM(G7+G8-G9)</f>
        <v>40407.20999999996</v>
      </c>
      <c r="H10" s="33"/>
    </row>
    <row r="11" spans="1:8" ht="12.75">
      <c r="A11" s="11" t="s">
        <v>71</v>
      </c>
      <c r="B11" s="5"/>
      <c r="C11" s="5"/>
      <c r="D11" s="5"/>
      <c r="E11" s="5"/>
      <c r="F11" s="5"/>
      <c r="G11" s="87">
        <v>1500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7">
        <v>26972.64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7">
        <v>26724.92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8">
        <f>SUM(G11+G12-G13)</f>
        <v>1747.7200000000012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6">
        <f>G9+G13+H9</f>
        <v>570103.78</v>
      </c>
      <c r="H15" s="111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7" t="s">
        <v>63</v>
      </c>
      <c r="H16" s="108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33313.659999999996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23815.73</v>
      </c>
      <c r="H19" s="86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4810.78</v>
      </c>
      <c r="H20" s="86"/>
    </row>
    <row r="21" spans="1:8" ht="12.75">
      <c r="A21" s="11" t="s">
        <v>6</v>
      </c>
      <c r="B21" s="5"/>
      <c r="C21" s="3"/>
      <c r="D21" s="3"/>
      <c r="E21" s="3"/>
      <c r="F21" s="3"/>
      <c r="G21" s="28">
        <v>4273.52</v>
      </c>
      <c r="H21" s="86"/>
    </row>
    <row r="22" spans="1:8" ht="12.75">
      <c r="A22" s="13" t="s">
        <v>38</v>
      </c>
      <c r="B22" s="4"/>
      <c r="C22" s="5"/>
      <c r="D22" s="5"/>
      <c r="E22" s="5"/>
      <c r="F22" s="5"/>
      <c r="G22" s="27">
        <v>413.63</v>
      </c>
      <c r="H22" s="86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84467.98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8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5">
        <v>45552.39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9201.58</v>
      </c>
      <c r="H27" s="86"/>
    </row>
    <row r="28" spans="1:8" ht="12.75">
      <c r="A28" s="12" t="s">
        <v>8</v>
      </c>
      <c r="B28" s="3"/>
      <c r="C28" s="3"/>
      <c r="D28" s="3"/>
      <c r="E28" s="3"/>
      <c r="F28" s="3"/>
      <c r="G28" s="85">
        <v>2263.35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955.64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26495.02</v>
      </c>
      <c r="H30" s="86"/>
    </row>
    <row r="31" spans="1:8" ht="13.5" thickBot="1">
      <c r="A31" s="12" t="s">
        <v>40</v>
      </c>
      <c r="B31" s="3"/>
      <c r="C31" s="3"/>
      <c r="D31" s="3"/>
      <c r="E31" s="3"/>
      <c r="F31" s="3"/>
      <c r="G31" s="99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0">
        <f>G33+G39+G44+G49+G54+G55+G56</f>
        <v>113987.87374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0">
        <f>SUM(G34:G38)</f>
        <v>108392.65374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5">
        <v>87184.87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17611.34374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1698.2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5">
        <v>1347.17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551.07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3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7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5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1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8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7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9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9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0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9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9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9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9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0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1">
        <v>4606.5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2">
        <v>988.72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1">
        <v>21354.19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2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3">
        <f>ROUND(G3*1.25*K1,2)</f>
        <v>49431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3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1">
        <f>ROUND((G9+G13+H9)*20%,2)</f>
        <v>114020.76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4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5">
        <f>(G9+G13+H9)*1%</f>
        <v>5701.0378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5">
        <v>-10601.71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SUM(G66:G68)</f>
        <v>23377.32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20699.22</v>
      </c>
      <c r="H66" s="117"/>
    </row>
    <row r="67" spans="1:8" ht="12.75">
      <c r="A67" s="83" t="s">
        <v>77</v>
      </c>
      <c r="B67" s="84"/>
      <c r="C67" s="5"/>
      <c r="D67" s="5"/>
      <c r="E67" s="5"/>
      <c r="F67" s="5"/>
      <c r="G67" s="79">
        <v>2678.1</v>
      </c>
      <c r="H67" s="117"/>
    </row>
    <row r="68" spans="1:8" ht="13.5" thickBot="1">
      <c r="A68" s="22"/>
      <c r="B68" s="20"/>
      <c r="C68" s="20"/>
      <c r="D68" s="20"/>
      <c r="E68" s="20"/>
      <c r="F68" s="20"/>
      <c r="G68" s="80">
        <v>0</v>
      </c>
      <c r="H68" s="118"/>
    </row>
    <row r="69" spans="1:8" ht="12.75">
      <c r="A69" s="70" t="s">
        <v>62</v>
      </c>
      <c r="B69" s="71"/>
      <c r="C69" s="71"/>
      <c r="D69" s="71"/>
      <c r="E69" s="71"/>
      <c r="F69" s="72"/>
      <c r="G69" s="78">
        <v>0</v>
      </c>
      <c r="H69" s="119"/>
    </row>
    <row r="70" spans="1:8" ht="13.5" thickBot="1">
      <c r="A70" s="22" t="s">
        <v>64</v>
      </c>
      <c r="B70" s="69"/>
      <c r="C70" s="69"/>
      <c r="D70" s="69"/>
      <c r="E70" s="69"/>
      <c r="F70" s="69"/>
      <c r="G70" s="81">
        <f>ROUND(G69*0.2,2)</f>
        <v>0</v>
      </c>
      <c r="H70" s="77"/>
    </row>
    <row r="71" spans="1:8" ht="13.5" thickBot="1">
      <c r="A71" s="39" t="s">
        <v>19</v>
      </c>
      <c r="B71" s="40"/>
      <c r="C71" s="40"/>
      <c r="D71" s="40"/>
      <c r="E71" s="40"/>
      <c r="F71" s="40"/>
      <c r="G71" s="96">
        <f>SUM(G17+G24+G32+G57+G58+G59+G60+G61+G63+G64+G65+G69+G70)</f>
        <v>435052.11153999995</v>
      </c>
      <c r="H71" s="36"/>
    </row>
    <row r="72" spans="1:8" ht="13.5" thickBot="1">
      <c r="A72" s="41" t="s">
        <v>75</v>
      </c>
      <c r="B72" s="40"/>
      <c r="C72" s="40"/>
      <c r="D72" s="40"/>
      <c r="E72" s="40"/>
      <c r="F72" s="40"/>
      <c r="G72" s="106">
        <f>SUM(G6+G15-G71)</f>
        <v>240678.89846000005</v>
      </c>
      <c r="H72" s="42"/>
    </row>
    <row r="73" spans="1:7" ht="12.75">
      <c r="A73" t="s">
        <v>20</v>
      </c>
      <c r="G73" t="s">
        <v>72</v>
      </c>
    </row>
    <row r="74" spans="1:7" ht="12.75">
      <c r="A74" t="s">
        <v>67</v>
      </c>
      <c r="G74" t="s">
        <v>73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2017-04-01T10:27:57Z</cp:lastPrinted>
  <dcterms:created xsi:type="dcterms:W3CDTF">1996-10-08T23:32:33Z</dcterms:created>
  <dcterms:modified xsi:type="dcterms:W3CDTF">2019-04-23T11:05:01Z</dcterms:modified>
  <cp:category/>
  <cp:version/>
  <cp:contentType/>
  <cp:contentStatus/>
</cp:coreProperties>
</file>