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7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<sst xmlns="http://schemas.openxmlformats.org/spreadsheetml/2006/main" count="93" uniqueCount="92">
  <si>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</si>
  <si>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</si>
  <si>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</si>
  <si>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</si>
  <si>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</si>
  <si>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</si>
  <si>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</si>
  <si>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</si>
  <si>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</si>
  <si>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</si>
  <si>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</si>
  <si>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</si>
  <si>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</si>
  <si>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</si>
  <si>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</si>
  <si>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</si>
  <si>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</si>
  <si>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</si>
  <si>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</si>
  <si>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</si>
  <si>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</si>
  <si>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</si>
  <si>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</si>
  <si>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</si>
  <si>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</si>
  <si>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</si>
  <si>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</si>
  <si>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</si>
  <si>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</si>
  <si>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</si>
  <si>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</si>
  <si>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</si>
  <si>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</si>
  <si>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</si>
  <si>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</si>
  <si>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</si>
  <si>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</si>
  <si>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</si>
  <si>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</si>
  <si>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</si>
  <si>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</si>
  <si>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</si>
  <si>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</si>
  <si>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</si>
  <si>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</si>
  <si>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</si>
  <si>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</si>
  <si>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</si>
  <si>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</si>
  <si>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</si>
  <si>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</si>
  <si>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</si>
  <si>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</si>
  <si>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</si>
  <si>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</si>
  <si>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</si>
  <si>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</si>
  <si>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Труда  10</t>
  </si>
  <si>
    <t>3.2.3. Материалы (моющие средства, дезосредства)</t>
  </si>
  <si>
    <t>ОДН</t>
  </si>
  <si>
    <t>С.Г. Захаров</t>
  </si>
  <si>
    <t>Л.В. Дорохина</t>
  </si>
  <si>
    <t xml:space="preserve">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</si>
  <si>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</si>
  <si>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</si>
  <si>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</si>
  <si>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</si>
  <si>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</si>
  <si>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</si>
  <si>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</si>
  <si>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</si>
  <si>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</si>
  <si>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</si>
  <si>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</si>
  <si>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</si>
  <si>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</si>
  <si>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</si>
  <si>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</si>
  <si>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</si>
  <si>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</si>
  <si>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</si>
  <si>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</si>
  <si>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</si>
  <si>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 xml:space="preserve">Кронирование и валка деревьев </t>
  </si>
  <si>
    <t>Диагностика ВДГО</t>
  </si>
  <si>
    <t>10.1. Проведение общих собраний собственников (изготовление документов)</t>
  </si>
  <si>
    <t xml:space="preserve">Устройство санплощадки для КГО </t>
  </si>
  <si>
    <t xml:space="preserve">Техническое обслуживание трехфазного комплекса учета эл. энергии </t>
  </si>
  <si>
    <t>Акт выполненных работ за январь - декабрь 2020 года</t>
  </si>
  <si>
    <t>Остаток (перерасход) переходящий на 01.01.2021 года</t>
  </si>
  <si>
    <t xml:space="preserve">Замена блока питания к ПРЭМ </t>
  </si>
  <si>
    <t>Изготовление табличек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</si>
</sst>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2" fillId="0" borderId="37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16" fontId="3" fillId="0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6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B52">
      <selection activeCell="J30" sqref="J29:J30"/>
    </sheetView>
  </sheetViews>
  <sheetFormatPr defaultColWidth="9.140625" defaultRowHeight="12.75" customHeight="1"/>
  <cols>
    <col min="1" max="1" width="10.140625" style="0" bestFit="1" customWidth="1"/>
    <col min="6" max="6" width="37.28125" style="0" customWidth="1"/>
    <col min="7" max="7" width="15.7109375" style="0" customWidth="1"/>
    <col min="8" max="8" width="14.421875" style="0" customWidth="1"/>
    <col min="9" max="9" width="14.8515625" style="0" customWidth="1"/>
    <col min="10" max="10" width="13.8515625" style="0" customWidth="1"/>
    <col min="11" max="11" width="18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88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2">
        <v>7288.2</v>
      </c>
      <c r="H3" s="86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82">
        <v>23.57</v>
      </c>
      <c r="H4" s="88"/>
      <c r="I4" s="3"/>
      <c r="J4" s="97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83"/>
      <c r="H5" s="90" t="s">
        <v>59</v>
      </c>
    </row>
    <row r="6" spans="1:8" ht="12.75" customHeight="1">
      <c r="A6" s="70" t="s">
        <v>65</v>
      </c>
      <c r="B6" s="4"/>
      <c r="C6" s="4"/>
      <c r="D6" s="4"/>
      <c r="E6" s="4"/>
      <c r="F6" s="4"/>
      <c r="G6" s="81">
        <v>-47732.69</v>
      </c>
      <c r="H6" s="89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9">
        <v>151993</v>
      </c>
      <c r="H7" s="33">
        <v>14084.48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2044306.98</v>
      </c>
      <c r="H8" s="34">
        <v>209019.49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79">
        <v>2040574.39</v>
      </c>
      <c r="H9" s="33">
        <v>207742.84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79">
        <f>SUM(G7+G8-G9)</f>
        <v>155725.59000000008</v>
      </c>
      <c r="H10" s="33">
        <f>SUM(H7+H8-H9)</f>
        <v>15361.130000000005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9">
        <v>19734.65</v>
      </c>
      <c r="H11" s="33"/>
    </row>
    <row r="12" spans="1:8" ht="12.75" customHeight="1">
      <c r="A12" s="11" t="s">
        <v>50</v>
      </c>
      <c r="B12" s="5"/>
      <c r="C12" s="5"/>
      <c r="D12" s="5"/>
      <c r="E12" s="5"/>
      <c r="F12" s="5"/>
      <c r="G12" s="79">
        <v>138500.88</v>
      </c>
      <c r="H12" s="33"/>
    </row>
    <row r="13" spans="1:8" ht="12.75" customHeight="1">
      <c r="A13" s="11" t="s">
        <v>51</v>
      </c>
      <c r="B13" s="5"/>
      <c r="C13" s="5"/>
      <c r="D13" s="5"/>
      <c r="E13" s="5"/>
      <c r="F13" s="5"/>
      <c r="G13" s="79">
        <v>122031.36</v>
      </c>
      <c r="H13" s="33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80">
        <f>SUM(G11+G12-G13)</f>
        <v>36204.17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4">
        <f>G9+G13+H9</f>
        <v>2370348.59</v>
      </c>
      <c r="H15" s="36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85" t="s">
        <v>55</v>
      </c>
      <c r="H16" s="9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93061.48000000001</v>
      </c>
      <c r="H17" s="51"/>
    </row>
    <row r="18" spans="1:8" ht="12.75" customHeight="1" thickBot="1">
      <c r="A18" s="49" t="s">
        <v>31</v>
      </c>
      <c r="B18" s="20"/>
      <c r="C18" s="20"/>
      <c r="D18" s="20"/>
      <c r="E18" s="20"/>
      <c r="F18" s="20"/>
      <c r="G18" s="52"/>
      <c r="H18" s="87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57206.3</v>
      </c>
      <c r="H19" s="92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17276.3</v>
      </c>
      <c r="H20" s="78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3728.13</v>
      </c>
      <c r="H21" s="78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1732.75</v>
      </c>
      <c r="H22" s="78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13118</v>
      </c>
      <c r="H23" s="45"/>
    </row>
    <row r="24" spans="1:8" ht="12.75" customHeight="1">
      <c r="A24" s="18" t="s">
        <v>7</v>
      </c>
      <c r="B24" s="9"/>
      <c r="C24" s="9"/>
      <c r="D24" s="9"/>
      <c r="E24" s="9"/>
      <c r="F24" s="48"/>
      <c r="G24" s="51">
        <f>SUM(G26:G31)</f>
        <v>281752.75</v>
      </c>
      <c r="H24" s="51"/>
    </row>
    <row r="25" spans="1:8" ht="12.75" customHeight="1" thickBot="1">
      <c r="A25" s="19" t="s">
        <v>24</v>
      </c>
      <c r="B25" s="20"/>
      <c r="C25" s="20"/>
      <c r="D25" s="20"/>
      <c r="E25" s="20"/>
      <c r="F25" s="50"/>
      <c r="G25" s="53"/>
      <c r="H25" s="53"/>
    </row>
    <row r="26" spans="1:8" ht="12.75" customHeight="1">
      <c r="A26" s="12" t="s">
        <v>27</v>
      </c>
      <c r="B26" s="3"/>
      <c r="C26" s="3"/>
      <c r="D26" s="3"/>
      <c r="E26" s="3"/>
      <c r="F26" s="3"/>
      <c r="G26" s="38">
        <v>103956.84</v>
      </c>
      <c r="H26" s="93"/>
    </row>
    <row r="27" spans="1:8" ht="12.75" customHeight="1">
      <c r="A27" s="11" t="s">
        <v>30</v>
      </c>
      <c r="B27" s="5"/>
      <c r="C27" s="5"/>
      <c r="D27" s="5"/>
      <c r="E27" s="5"/>
      <c r="F27" s="5"/>
      <c r="G27" s="34">
        <f>ROUND(G26*0.302,2)+399.18</f>
        <v>31794.15</v>
      </c>
      <c r="H27" s="78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2816.28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44">
        <v>3709.4</v>
      </c>
      <c r="H29" s="38"/>
    </row>
    <row r="30" spans="1:8" ht="12.75" customHeight="1">
      <c r="A30" s="11" t="s">
        <v>21</v>
      </c>
      <c r="B30" s="5"/>
      <c r="C30" s="5"/>
      <c r="D30" s="5"/>
      <c r="E30" s="5"/>
      <c r="F30" s="25"/>
      <c r="G30" s="34">
        <v>91476.08</v>
      </c>
      <c r="H30" s="78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45">
        <v>48000</v>
      </c>
      <c r="H31" s="45"/>
    </row>
    <row r="32" spans="1:8" ht="12.75" customHeight="1" thickBot="1">
      <c r="A32" s="62" t="s">
        <v>25</v>
      </c>
      <c r="B32" s="63"/>
      <c r="C32" s="63"/>
      <c r="D32" s="63"/>
      <c r="E32" s="63"/>
      <c r="F32" s="64"/>
      <c r="G32" s="43">
        <f>G33+G39+G44+G49+G54+G55+G56</f>
        <v>524377.29</v>
      </c>
      <c r="H32" s="43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55">
        <f>SUM(G34:G38)</f>
        <v>104.88</v>
      </c>
      <c r="H33" s="94"/>
    </row>
    <row r="34" spans="1:8" ht="12.75" customHeight="1">
      <c r="A34" s="12" t="s">
        <v>33</v>
      </c>
      <c r="B34" s="3"/>
      <c r="C34" s="3"/>
      <c r="D34" s="3"/>
      <c r="E34" s="3"/>
      <c r="F34" s="3"/>
      <c r="G34" s="38">
        <v>0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34">
        <f>G34*0.302</f>
        <v>0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34">
        <v>104.88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34">
        <f>G40*0.302</f>
        <v>0</v>
      </c>
      <c r="H41" s="34"/>
    </row>
    <row r="42" spans="1:8" ht="12.75" customHeight="1">
      <c r="A42" s="11" t="s">
        <v>58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6" t="s">
        <v>35</v>
      </c>
      <c r="B44" s="58"/>
      <c r="C44" s="58"/>
      <c r="D44" s="58"/>
      <c r="E44" s="58"/>
      <c r="F44" s="58"/>
      <c r="G44" s="59">
        <f>SUM(G45:G48)</f>
        <v>199873.06</v>
      </c>
      <c r="H44" s="59"/>
    </row>
    <row r="45" spans="1:8" ht="12.75" customHeight="1">
      <c r="A45" s="10" t="s">
        <v>15</v>
      </c>
      <c r="B45" s="2"/>
      <c r="C45" s="2"/>
      <c r="D45" s="2"/>
      <c r="E45" s="2"/>
      <c r="F45" s="2"/>
      <c r="G45" s="35">
        <v>153441.29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33">
        <f>ROUND(G45*0.302,2)</f>
        <v>46339.27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37">
        <v>92.5</v>
      </c>
      <c r="H48" s="37"/>
    </row>
    <row r="49" spans="1:8" ht="12.75" customHeight="1">
      <c r="A49" s="54" t="s">
        <v>39</v>
      </c>
      <c r="B49" s="61"/>
      <c r="C49" s="61"/>
      <c r="D49" s="61"/>
      <c r="E49" s="61"/>
      <c r="F49" s="61"/>
      <c r="G49" s="55">
        <f>SUM(G50+G51+G52+G53)</f>
        <v>313453.71</v>
      </c>
      <c r="H49" s="55"/>
    </row>
    <row r="50" spans="1:8" ht="12.75" customHeight="1">
      <c r="A50" s="10" t="s">
        <v>42</v>
      </c>
      <c r="B50" s="2"/>
      <c r="C50" s="2"/>
      <c r="D50" s="2"/>
      <c r="E50" s="2"/>
      <c r="F50" s="2"/>
      <c r="G50" s="37">
        <v>234578.84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37">
        <f>ROUND(G50*0.302,2)</f>
        <v>70842.81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37">
        <v>3678.75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37">
        <v>4353.31</v>
      </c>
      <c r="H53" s="37"/>
    </row>
    <row r="54" spans="1:8" ht="12.75" customHeight="1">
      <c r="A54" s="54" t="s">
        <v>45</v>
      </c>
      <c r="B54" s="61"/>
      <c r="C54" s="61"/>
      <c r="D54" s="61"/>
      <c r="E54" s="61"/>
      <c r="F54" s="61"/>
      <c r="G54" s="55">
        <v>0</v>
      </c>
      <c r="H54" s="55"/>
    </row>
    <row r="55" spans="1:8" ht="12.75" customHeight="1">
      <c r="A55" s="54" t="s">
        <v>46</v>
      </c>
      <c r="B55" s="61"/>
      <c r="C55" s="61"/>
      <c r="D55" s="61"/>
      <c r="E55" s="61"/>
      <c r="F55" s="61"/>
      <c r="G55" s="59">
        <v>1190</v>
      </c>
      <c r="H55" s="59"/>
    </row>
    <row r="56" spans="1:8" ht="12.75" customHeight="1" thickBot="1">
      <c r="A56" s="56" t="s">
        <v>47</v>
      </c>
      <c r="B56" s="60"/>
      <c r="C56" s="60"/>
      <c r="D56" s="60"/>
      <c r="E56" s="60"/>
      <c r="F56" s="60"/>
      <c r="G56" s="71">
        <v>9755.64</v>
      </c>
      <c r="H56" s="95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72">
        <v>41097.55</v>
      </c>
      <c r="H57" s="72"/>
    </row>
    <row r="58" spans="1:8" ht="12.75" customHeight="1" thickBot="1">
      <c r="A58" s="65" t="s">
        <v>53</v>
      </c>
      <c r="B58" s="66"/>
      <c r="C58" s="66"/>
      <c r="D58" s="66"/>
      <c r="E58" s="66"/>
      <c r="F58" s="66"/>
      <c r="G58" s="73">
        <v>0</v>
      </c>
      <c r="H58" s="96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74">
        <v>8746</v>
      </c>
      <c r="H59" s="74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74">
        <f>ROUND(G3*4.26*K1,2)+5248</f>
        <v>377820.78</v>
      </c>
      <c r="H60" s="74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01">
        <v>829.8</v>
      </c>
      <c r="H61" s="101"/>
    </row>
    <row r="62" spans="1:8" ht="12.75" customHeight="1">
      <c r="A62" s="18" t="s">
        <v>68</v>
      </c>
      <c r="B62" s="9"/>
      <c r="C62" s="9"/>
      <c r="D62" s="9"/>
      <c r="E62" s="9"/>
      <c r="F62" s="9"/>
      <c r="G62" s="72">
        <f>ROUND((G9+G13+H9)*20%,2)</f>
        <v>474069.72</v>
      </c>
      <c r="H62" s="72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47"/>
      <c r="H63" s="47"/>
    </row>
    <row r="64" spans="1:8" ht="12.75" customHeight="1" thickBot="1">
      <c r="A64" s="67" t="s">
        <v>71</v>
      </c>
      <c r="B64" s="7"/>
      <c r="C64" s="7"/>
      <c r="D64" s="7"/>
      <c r="E64" s="7"/>
      <c r="F64" s="7"/>
      <c r="G64" s="75">
        <f>(G9+G13+H9)*1%</f>
        <v>23703.4859</v>
      </c>
      <c r="H64" s="75"/>
    </row>
    <row r="65" spans="1:8" ht="12.75" customHeight="1" thickBot="1">
      <c r="A65" s="67" t="s">
        <v>72</v>
      </c>
      <c r="B65" s="7"/>
      <c r="C65" s="7"/>
      <c r="D65" s="7"/>
      <c r="E65" s="7"/>
      <c r="F65" s="7"/>
      <c r="G65" s="75">
        <f>G66+G67+G68+G69+G70+G71</f>
        <v>13024.84</v>
      </c>
      <c r="H65" s="75"/>
    </row>
    <row r="66" spans="1:8" s="31" customFormat="1" ht="12.75" customHeight="1">
      <c r="A66" s="109" t="s">
        <v>85</v>
      </c>
      <c r="B66" s="4"/>
      <c r="C66" s="4"/>
      <c r="D66" s="4"/>
      <c r="E66" s="4"/>
      <c r="F66" s="4"/>
      <c r="G66" s="110">
        <v>450</v>
      </c>
      <c r="H66" s="111"/>
    </row>
    <row r="67" spans="1:8" s="31" customFormat="1" ht="12.75" customHeight="1">
      <c r="A67" s="103" t="s">
        <v>74</v>
      </c>
      <c r="B67" s="5"/>
      <c r="C67" s="5"/>
      <c r="D67" s="5"/>
      <c r="E67" s="5"/>
      <c r="F67" s="5"/>
      <c r="G67" s="105"/>
      <c r="H67" s="102"/>
    </row>
    <row r="68" spans="1:8" s="31" customFormat="1" ht="12.75" customHeight="1">
      <c r="A68" s="103" t="s">
        <v>75</v>
      </c>
      <c r="B68" s="5"/>
      <c r="C68" s="5"/>
      <c r="D68" s="5"/>
      <c r="E68" s="5"/>
      <c r="F68" s="5"/>
      <c r="G68" s="105">
        <v>8745.84</v>
      </c>
      <c r="H68" s="102"/>
    </row>
    <row r="69" spans="1:8" s="31" customFormat="1" ht="12.75" customHeight="1">
      <c r="A69" s="103" t="s">
        <v>76</v>
      </c>
      <c r="B69" s="5"/>
      <c r="C69" s="5"/>
      <c r="D69" s="5"/>
      <c r="E69" s="5"/>
      <c r="F69" s="5"/>
      <c r="G69" s="105">
        <v>1000</v>
      </c>
      <c r="H69" s="102"/>
    </row>
    <row r="70" spans="1:8" s="31" customFormat="1" ht="12.75" customHeight="1">
      <c r="A70" s="103" t="s">
        <v>77</v>
      </c>
      <c r="B70" s="5"/>
      <c r="C70" s="5"/>
      <c r="D70" s="5"/>
      <c r="E70" s="5"/>
      <c r="F70" s="5"/>
      <c r="G70" s="105">
        <v>2623</v>
      </c>
      <c r="H70" s="102"/>
    </row>
    <row r="71" spans="1:8" ht="27.75" customHeight="1" thickBot="1">
      <c r="A71" s="117" t="s">
        <v>78</v>
      </c>
      <c r="B71" s="118"/>
      <c r="C71" s="118"/>
      <c r="D71" s="118"/>
      <c r="E71" s="118"/>
      <c r="F71" s="119"/>
      <c r="G71" s="112">
        <v>206</v>
      </c>
      <c r="H71" s="104"/>
    </row>
    <row r="72" spans="1:8" s="1" customFormat="1" ht="12.75" customHeight="1" thickBot="1">
      <c r="A72" s="67" t="s">
        <v>73</v>
      </c>
      <c r="B72" s="7"/>
      <c r="C72" s="7"/>
      <c r="D72" s="7"/>
      <c r="E72" s="7"/>
      <c r="F72" s="7"/>
      <c r="G72" s="74">
        <f>SUM(G73:G79)</f>
        <v>119264.59</v>
      </c>
      <c r="H72" s="115"/>
    </row>
    <row r="73" spans="1:8" s="32" customFormat="1" ht="12.75" customHeight="1">
      <c r="A73" s="106" t="s">
        <v>84</v>
      </c>
      <c r="B73" s="107"/>
      <c r="C73" s="107"/>
      <c r="D73" s="107"/>
      <c r="E73" s="107"/>
      <c r="F73" s="108"/>
      <c r="G73" s="113">
        <v>38038</v>
      </c>
      <c r="H73" s="94"/>
    </row>
    <row r="74" spans="1:8" s="1" customFormat="1" ht="12.75" customHeight="1">
      <c r="A74" s="98" t="s">
        <v>83</v>
      </c>
      <c r="B74" s="4"/>
      <c r="C74" s="4"/>
      <c r="D74" s="4"/>
      <c r="E74" s="4"/>
      <c r="F74" s="4"/>
      <c r="G74" s="114">
        <v>45000</v>
      </c>
      <c r="H74" s="33"/>
    </row>
    <row r="75" spans="1:8" s="1" customFormat="1" ht="12.75" customHeight="1">
      <c r="A75" s="98" t="s">
        <v>87</v>
      </c>
      <c r="B75" s="4"/>
      <c r="C75" s="4"/>
      <c r="D75" s="4"/>
      <c r="E75" s="4"/>
      <c r="F75" s="4"/>
      <c r="G75" s="114">
        <v>2859.67</v>
      </c>
      <c r="H75" s="37"/>
    </row>
    <row r="76" spans="1:8" s="1" customFormat="1" ht="12.75" customHeight="1">
      <c r="A76" s="98" t="s">
        <v>86</v>
      </c>
      <c r="B76" s="4"/>
      <c r="C76" s="4"/>
      <c r="D76" s="4"/>
      <c r="E76" s="4"/>
      <c r="F76" s="4"/>
      <c r="G76" s="114">
        <v>30516.92</v>
      </c>
      <c r="H76" s="37"/>
    </row>
    <row r="77" spans="1:8" s="1" customFormat="1" ht="12.75" customHeight="1">
      <c r="A77" s="98" t="s">
        <v>90</v>
      </c>
      <c r="B77" s="4"/>
      <c r="C77" s="4"/>
      <c r="D77" s="4"/>
      <c r="E77" s="4"/>
      <c r="F77" s="4"/>
      <c r="G77" s="114">
        <v>1500</v>
      </c>
      <c r="H77" s="37"/>
    </row>
    <row r="78" spans="1:8" s="1" customFormat="1" ht="12.75" customHeight="1">
      <c r="A78" s="98" t="s">
        <v>91</v>
      </c>
      <c r="B78" s="4"/>
      <c r="C78" s="4"/>
      <c r="D78" s="4"/>
      <c r="E78" s="4"/>
      <c r="F78" s="4"/>
      <c r="G78" s="114">
        <v>1350</v>
      </c>
      <c r="H78" s="37"/>
    </row>
    <row r="79" spans="1:8" s="1" customFormat="1" ht="12.75" customHeight="1" thickBot="1">
      <c r="A79" s="98"/>
      <c r="B79" s="4"/>
      <c r="C79" s="4"/>
      <c r="D79" s="4"/>
      <c r="E79" s="4"/>
      <c r="F79" s="4"/>
      <c r="G79" s="114"/>
      <c r="H79" s="87"/>
    </row>
    <row r="80" spans="1:8" s="1" customFormat="1" ht="12.75" customHeight="1">
      <c r="A80" s="69" t="s">
        <v>79</v>
      </c>
      <c r="B80" s="99"/>
      <c r="C80" s="99"/>
      <c r="D80" s="99"/>
      <c r="E80" s="99"/>
      <c r="F80" s="100"/>
      <c r="G80" s="72">
        <v>86400</v>
      </c>
      <c r="H80" s="116"/>
    </row>
    <row r="81" spans="1:8" ht="12.75" customHeight="1" thickBot="1">
      <c r="A81" s="22" t="s">
        <v>80</v>
      </c>
      <c r="B81" s="68"/>
      <c r="C81" s="68"/>
      <c r="D81" s="68"/>
      <c r="E81" s="68"/>
      <c r="F81" s="68"/>
      <c r="G81" s="76">
        <f>ROUND(G80*0.271,2)</f>
        <v>23414.4</v>
      </c>
      <c r="H81" s="76"/>
    </row>
    <row r="82" spans="1:8" ht="12.75" customHeight="1" thickBot="1">
      <c r="A82" s="22" t="s">
        <v>81</v>
      </c>
      <c r="B82" s="68"/>
      <c r="C82" s="68"/>
      <c r="D82" s="68"/>
      <c r="E82" s="68"/>
      <c r="F82" s="68"/>
      <c r="G82" s="76">
        <v>8316.13</v>
      </c>
      <c r="H82" s="76"/>
    </row>
    <row r="83" spans="1:8" ht="12.75" customHeight="1" thickBot="1">
      <c r="A83" s="22" t="s">
        <v>82</v>
      </c>
      <c r="B83" s="68"/>
      <c r="C83" s="68"/>
      <c r="D83" s="68"/>
      <c r="E83" s="68"/>
      <c r="F83" s="68"/>
      <c r="G83" s="76">
        <v>84833.48</v>
      </c>
      <c r="H83" s="76"/>
    </row>
    <row r="84" spans="1:8" ht="12.75" customHeight="1" thickBot="1">
      <c r="A84" s="39" t="s">
        <v>18</v>
      </c>
      <c r="B84" s="40"/>
      <c r="C84" s="40"/>
      <c r="D84" s="40"/>
      <c r="E84" s="40"/>
      <c r="F84" s="40"/>
      <c r="G84" s="36">
        <f>SUM(G17+G24+G32+G57+G58+G59+G60+G61+G62+G64+G65+G72+G80+G81+G82+G83)</f>
        <v>2160712.2959000003</v>
      </c>
      <c r="H84" s="36"/>
    </row>
    <row r="85" spans="1:8" ht="12.75" customHeight="1" thickBot="1">
      <c r="A85" s="41" t="s">
        <v>89</v>
      </c>
      <c r="B85" s="40"/>
      <c r="C85" s="40"/>
      <c r="D85" s="40"/>
      <c r="E85" s="40"/>
      <c r="F85" s="40"/>
      <c r="G85" s="42">
        <f>SUM(G6+G15-G84)</f>
        <v>161903.60409999965</v>
      </c>
      <c r="H85" s="42"/>
    </row>
    <row r="86" spans="1:7" ht="12.75" customHeight="1">
      <c r="A86" t="s">
        <v>19</v>
      </c>
      <c r="G86" t="s">
        <v>60</v>
      </c>
    </row>
    <row r="87" spans="1:7" ht="12.75" customHeight="1">
      <c r="A87" t="s">
        <v>56</v>
      </c>
      <c r="G87" t="s">
        <v>61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2020-03-06T05:52:26Z</cp:lastPrinted>
  <dcterms:created xsi:type="dcterms:W3CDTF">1996-10-08T23:32:33Z</dcterms:created>
  <dcterms:modified xsi:type="dcterms:W3CDTF">2021-03-30T11:06:35Z</dcterms:modified>
  <cp:category/>
  <cp:version/>
  <cp:contentType/>
  <cp:contentStatus/>
</cp:coreProperties>
</file>