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<sst xmlns="http://schemas.openxmlformats.org/spreadsheetml/2006/main" count="86" uniqueCount="85">
  <si>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</si>
  <si>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</si>
  <si>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</si>
  <si>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</si>
  <si>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</si>
  <si>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</si>
  <si>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</si>
  <si>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</si>
  <si>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</si>
  <si>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</si>
  <si>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</si>
  <si>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</si>
  <si>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</si>
  <si>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</si>
  <si>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</si>
  <si>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</si>
  <si>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</si>
  <si>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</si>
  <si>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</si>
  <si>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</si>
  <si>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</si>
  <si>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</si>
  <si>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</si>
  <si>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</si>
  <si>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</si>
  <si>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</si>
  <si>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</si>
  <si>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</si>
  <si>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</si>
  <si>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</si>
  <si>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</si>
  <si>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</si>
  <si>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</si>
  <si>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</si>
  <si>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</si>
  <si>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</si>
  <si>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</si>
  <si>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</si>
  <si>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</si>
  <si>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</si>
  <si>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</si>
  <si>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</si>
  <si>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</si>
  <si>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</si>
  <si>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</si>
  <si>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</si>
  <si>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</si>
  <si>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</si>
  <si>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</si>
  <si>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</si>
  <si>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</si>
  <si>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</si>
  <si>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</si>
  <si>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</si>
  <si>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</si>
  <si>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</si>
  <si>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</si>
  <si>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</si>
  <si>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</si>
  <si>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</si>
  <si>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</si>
  <si>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</si>
  <si>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</si>
  <si>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</si>
  <si>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</si>
  <si>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</si>
  <si>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Таллинская 74</t>
  </si>
  <si>
    <t>С.Г.Захаров</t>
  </si>
  <si>
    <t>ОДН</t>
  </si>
  <si>
    <t>13.ОДН</t>
  </si>
  <si>
    <t xml:space="preserve">                                                                Жилой дом по адресу: 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</si>
  <si>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</si>
  <si>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</si>
  <si>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</si>
  <si>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Изготовление и установка изделий ПВХ</t>
  </si>
  <si>
    <t>1.5. Техническое обследование систем вентиляции</t>
  </si>
  <si>
    <t>Т.А. Алешкова</t>
  </si>
  <si>
    <t>Покос травы(мат-лы200,25)</t>
  </si>
  <si>
    <t>Монтаж системы регулирования ГВС теплового узла</t>
  </si>
  <si>
    <t>Монтаж электропитания теплового узла</t>
  </si>
  <si>
    <t>Акт выполненных работ  за январь -декабрь  2018 года</t>
  </si>
  <si>
    <t>Остаток (перерасход) переходящий на 01.01.2019 года</t>
  </si>
  <si>
    <t>Монтаж светодиодного прожектора</t>
  </si>
  <si>
    <t xml:space="preserve">Кронирование деревьев </t>
  </si>
  <si>
    <t>Изготовление и монтаж металлоизделий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</si>
</sst>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B1">
      <selection activeCell="J16" sqref="J16"/>
    </sheetView>
  </sheetViews>
  <sheetFormatPr defaultColWidth="9.140625" defaultRowHeight="12.75"/>
  <cols>
    <col min="1" max="1" width="10.140625" style="0" bestFit="1" customWidth="1"/>
    <col min="6" max="6" width="36.14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80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70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2">
        <v>3363</v>
      </c>
      <c r="H3" s="104"/>
      <c r="I3" s="31"/>
      <c r="J3" s="31"/>
      <c r="K3" s="32"/>
    </row>
    <row r="4" spans="1:8" ht="12" customHeight="1" thickBot="1">
      <c r="A4" s="26"/>
      <c r="B4" s="14" t="s">
        <v>2</v>
      </c>
      <c r="C4" s="14"/>
      <c r="D4" s="14"/>
      <c r="E4" s="7"/>
      <c r="F4" s="72"/>
      <c r="G4" s="82">
        <v>16.65</v>
      </c>
      <c r="H4" s="105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3"/>
      <c r="H5" s="105" t="s">
        <v>68</v>
      </c>
    </row>
    <row r="6" spans="1:8" ht="12" customHeight="1">
      <c r="A6" s="67" t="s">
        <v>71</v>
      </c>
      <c r="B6" s="4"/>
      <c r="C6" s="4"/>
      <c r="D6" s="4"/>
      <c r="E6" s="4"/>
      <c r="F6" s="4"/>
      <c r="G6" s="77">
        <v>116546.32</v>
      </c>
      <c r="H6" s="106">
        <v>0</v>
      </c>
    </row>
    <row r="7" spans="1:8" ht="12" customHeight="1">
      <c r="A7" s="5" t="s">
        <v>72</v>
      </c>
      <c r="B7" s="5"/>
      <c r="C7" s="5"/>
      <c r="D7" s="5"/>
      <c r="E7" s="5"/>
      <c r="F7" s="5"/>
      <c r="G7" s="75">
        <v>78199.43</v>
      </c>
      <c r="H7" s="33">
        <v>7473.17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660054.61</v>
      </c>
      <c r="H8" s="34">
        <v>42372.06</v>
      </c>
    </row>
    <row r="9" spans="1:8" ht="12" customHeight="1">
      <c r="A9" s="11" t="s">
        <v>29</v>
      </c>
      <c r="B9" s="5"/>
      <c r="C9" s="5"/>
      <c r="D9" s="5"/>
      <c r="E9" s="5"/>
      <c r="F9" s="5"/>
      <c r="G9" s="75">
        <v>643591.66</v>
      </c>
      <c r="H9" s="33">
        <v>43295.78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5">
        <f>SUM(G7+G8-G9)</f>
        <v>94662.38</v>
      </c>
      <c r="H10" s="33">
        <f>SUM(H7+H8-H9)</f>
        <v>6549.449999999997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75">
        <v>500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75">
        <v>6000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75">
        <v>6000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6">
        <f>SUM(G11+G12-G13)</f>
        <v>500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84">
        <f>G9+G13+H9</f>
        <v>692887.4400000001</v>
      </c>
      <c r="H15" s="107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5" t="s">
        <v>61</v>
      </c>
      <c r="H16" s="105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43305.56</v>
      </c>
      <c r="H17" s="108"/>
    </row>
    <row r="18" spans="1:8" ht="12" customHeight="1" thickBot="1">
      <c r="A18" s="45" t="s">
        <v>32</v>
      </c>
      <c r="B18" s="20"/>
      <c r="C18" s="20"/>
      <c r="D18" s="20"/>
      <c r="E18" s="20"/>
      <c r="F18" s="20"/>
      <c r="G18" s="48"/>
      <c r="H18" s="109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23791.1</v>
      </c>
      <c r="H19" s="74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4805.8</v>
      </c>
      <c r="H20" s="74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638.17</v>
      </c>
      <c r="H21" s="74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1560.49</v>
      </c>
      <c r="H22" s="74"/>
    </row>
    <row r="23" spans="1:8" ht="12" customHeight="1" thickBot="1">
      <c r="A23" s="11" t="s">
        <v>75</v>
      </c>
      <c r="B23" s="5"/>
      <c r="C23" s="17"/>
      <c r="D23" s="5"/>
      <c r="E23" s="5"/>
      <c r="F23" s="5"/>
      <c r="G23" s="29">
        <v>12510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4"/>
      <c r="G24" s="30">
        <f>SUM(G26:G31)</f>
        <v>121284.54999999999</v>
      </c>
      <c r="H24" s="47"/>
    </row>
    <row r="25" spans="1:8" ht="12" customHeight="1" thickBot="1">
      <c r="A25" s="19" t="s">
        <v>25</v>
      </c>
      <c r="B25" s="20"/>
      <c r="C25" s="20"/>
      <c r="D25" s="20"/>
      <c r="E25" s="20"/>
      <c r="F25" s="46"/>
      <c r="G25" s="95"/>
      <c r="H25" s="49"/>
    </row>
    <row r="26" spans="1:8" ht="12" customHeight="1">
      <c r="A26" s="12" t="s">
        <v>28</v>
      </c>
      <c r="B26" s="3"/>
      <c r="C26" s="3"/>
      <c r="D26" s="3"/>
      <c r="E26" s="3"/>
      <c r="F26" s="3"/>
      <c r="G26" s="73">
        <v>59276.49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11973.85</v>
      </c>
      <c r="H27" s="74"/>
    </row>
    <row r="28" spans="1:8" ht="12" customHeight="1">
      <c r="A28" s="12" t="s">
        <v>8</v>
      </c>
      <c r="B28" s="3"/>
      <c r="C28" s="3"/>
      <c r="D28" s="3"/>
      <c r="E28" s="3"/>
      <c r="F28" s="3"/>
      <c r="G28" s="73">
        <v>16089.02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1306.09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32639.1</v>
      </c>
      <c r="H30" s="74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6">
        <v>0</v>
      </c>
      <c r="H31" s="38"/>
    </row>
    <row r="32" spans="1:8" ht="12" customHeight="1" thickBot="1">
      <c r="A32" s="58" t="s">
        <v>26</v>
      </c>
      <c r="B32" s="59"/>
      <c r="C32" s="59"/>
      <c r="D32" s="59"/>
      <c r="E32" s="59"/>
      <c r="F32" s="60"/>
      <c r="G32" s="97">
        <f>G33+G39+G44+G49+G54+G55+G56</f>
        <v>104582.53454</v>
      </c>
      <c r="H32" s="42"/>
    </row>
    <row r="33" spans="1:8" ht="12" customHeight="1">
      <c r="A33" s="50" t="s">
        <v>9</v>
      </c>
      <c r="B33" s="57"/>
      <c r="C33" s="57"/>
      <c r="D33" s="57"/>
      <c r="E33" s="57"/>
      <c r="F33" s="57"/>
      <c r="G33" s="78">
        <f>SUM(G34:G38)</f>
        <v>103347.97454</v>
      </c>
      <c r="H33" s="51"/>
    </row>
    <row r="34" spans="1:8" ht="12" customHeight="1">
      <c r="A34" s="12" t="s">
        <v>34</v>
      </c>
      <c r="B34" s="3"/>
      <c r="C34" s="3"/>
      <c r="D34" s="3"/>
      <c r="E34" s="3"/>
      <c r="F34" s="3"/>
      <c r="G34" s="73">
        <v>82445.27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16653.94454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1753.2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3">
        <v>1544.17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951.39</v>
      </c>
      <c r="H38" s="34"/>
    </row>
    <row r="39" spans="1:8" ht="12" customHeight="1">
      <c r="A39" s="52" t="s">
        <v>12</v>
      </c>
      <c r="B39" s="56"/>
      <c r="C39" s="56"/>
      <c r="D39" s="56"/>
      <c r="E39" s="56"/>
      <c r="F39" s="56"/>
      <c r="G39" s="81">
        <f>SUM(G40:G43)</f>
        <v>0</v>
      </c>
      <c r="H39" s="53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75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3">
        <v>0</v>
      </c>
      <c r="H43" s="38"/>
    </row>
    <row r="44" spans="1:8" ht="12" customHeight="1">
      <c r="A44" s="43" t="s">
        <v>36</v>
      </c>
      <c r="B44" s="54"/>
      <c r="C44" s="54"/>
      <c r="D44" s="54"/>
      <c r="E44" s="54"/>
      <c r="F44" s="54"/>
      <c r="G44" s="79">
        <f>SUM(G45:G48)</f>
        <v>0</v>
      </c>
      <c r="H44" s="55"/>
    </row>
    <row r="45" spans="1:8" ht="12" customHeight="1">
      <c r="A45" s="10" t="s">
        <v>16</v>
      </c>
      <c r="B45" s="2"/>
      <c r="C45" s="2"/>
      <c r="D45" s="2"/>
      <c r="E45" s="2"/>
      <c r="F45" s="2"/>
      <c r="G45" s="76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75">
        <f>ROUND(G45*0.202,2)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77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77">
        <v>0</v>
      </c>
      <c r="H48" s="37"/>
    </row>
    <row r="49" spans="1:8" ht="12" customHeight="1">
      <c r="A49" s="50" t="s">
        <v>40</v>
      </c>
      <c r="B49" s="57"/>
      <c r="C49" s="57"/>
      <c r="D49" s="57"/>
      <c r="E49" s="57"/>
      <c r="F49" s="57"/>
      <c r="G49" s="78">
        <f>SUM(G50+G51+G52+G53)</f>
        <v>0</v>
      </c>
      <c r="H49" s="51"/>
    </row>
    <row r="50" spans="1:8" ht="12" customHeight="1">
      <c r="A50" s="10" t="s">
        <v>43</v>
      </c>
      <c r="B50" s="2"/>
      <c r="C50" s="2"/>
      <c r="D50" s="2"/>
      <c r="E50" s="2"/>
      <c r="F50" s="2"/>
      <c r="G50" s="77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77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77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77">
        <v>0</v>
      </c>
      <c r="H53" s="37"/>
    </row>
    <row r="54" spans="1:8" ht="12" customHeight="1">
      <c r="A54" s="50" t="s">
        <v>46</v>
      </c>
      <c r="B54" s="57"/>
      <c r="C54" s="57"/>
      <c r="D54" s="57"/>
      <c r="E54" s="57"/>
      <c r="F54" s="57"/>
      <c r="G54" s="78">
        <v>0</v>
      </c>
      <c r="H54" s="51"/>
    </row>
    <row r="55" spans="1:8" ht="12" customHeight="1">
      <c r="A55" s="50" t="s">
        <v>47</v>
      </c>
      <c r="B55" s="57"/>
      <c r="C55" s="57"/>
      <c r="D55" s="57"/>
      <c r="E55" s="57"/>
      <c r="F55" s="57"/>
      <c r="G55" s="79">
        <v>140</v>
      </c>
      <c r="H55" s="55"/>
    </row>
    <row r="56" spans="1:8" ht="12" customHeight="1" thickBot="1">
      <c r="A56" s="52" t="s">
        <v>48</v>
      </c>
      <c r="B56" s="56"/>
      <c r="C56" s="56"/>
      <c r="D56" s="56"/>
      <c r="E56" s="56"/>
      <c r="F56" s="56"/>
      <c r="G56" s="80">
        <v>1094.56</v>
      </c>
      <c r="H56" s="68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8">
        <v>23401.63</v>
      </c>
      <c r="H57" s="69"/>
    </row>
    <row r="58" spans="1:8" ht="12" customHeight="1" thickBot="1">
      <c r="A58" s="61" t="s">
        <v>55</v>
      </c>
      <c r="B58" s="62"/>
      <c r="C58" s="62"/>
      <c r="D58" s="62"/>
      <c r="E58" s="62"/>
      <c r="F58" s="62"/>
      <c r="G58" s="99">
        <v>2666.66</v>
      </c>
      <c r="H58" s="53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100">
        <f>ROUND(G3*1.37*K1,2)</f>
        <v>55287.72</v>
      </c>
      <c r="H59" s="110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100">
        <v>0</v>
      </c>
      <c r="H60" s="110"/>
    </row>
    <row r="61" spans="1:8" ht="12" customHeight="1">
      <c r="A61" s="18" t="s">
        <v>58</v>
      </c>
      <c r="B61" s="9"/>
      <c r="C61" s="9"/>
      <c r="D61" s="9"/>
      <c r="E61" s="9"/>
      <c r="F61" s="9"/>
      <c r="G61" s="98">
        <f>ROUND((G9+G13+H9)*20%,2)</f>
        <v>138577.49</v>
      </c>
      <c r="H61" s="69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1"/>
      <c r="H62" s="111"/>
    </row>
    <row r="63" spans="1:8" ht="12" customHeight="1" thickBot="1">
      <c r="A63" s="63" t="s">
        <v>63</v>
      </c>
      <c r="B63" s="7"/>
      <c r="C63" s="7"/>
      <c r="D63" s="7"/>
      <c r="E63" s="7"/>
      <c r="F63" s="7"/>
      <c r="G63" s="102">
        <f>(G9+G13+H9)*1%</f>
        <v>6928.874400000001</v>
      </c>
      <c r="H63" s="112"/>
    </row>
    <row r="64" spans="1:8" ht="12" customHeight="1" thickBot="1">
      <c r="A64" s="63" t="s">
        <v>64</v>
      </c>
      <c r="B64" s="7"/>
      <c r="C64" s="7"/>
      <c r="D64" s="7"/>
      <c r="E64" s="7"/>
      <c r="F64" s="7"/>
      <c r="G64" s="102">
        <v>10042.32</v>
      </c>
      <c r="H64" s="112"/>
    </row>
    <row r="65" spans="1:8" s="1" customFormat="1" ht="12" customHeight="1">
      <c r="A65" s="64" t="s">
        <v>59</v>
      </c>
      <c r="B65" s="16"/>
      <c r="C65" s="16"/>
      <c r="D65" s="16"/>
      <c r="E65" s="16"/>
      <c r="F65" s="16"/>
      <c r="G65" s="87">
        <f>SUM(G66:G73)</f>
        <v>193957.69</v>
      </c>
      <c r="H65" s="94"/>
    </row>
    <row r="66" spans="1:8" s="1" customFormat="1" ht="12" customHeight="1">
      <c r="A66" s="88" t="s">
        <v>74</v>
      </c>
      <c r="B66" s="4"/>
      <c r="C66" s="4"/>
      <c r="D66" s="4"/>
      <c r="E66" s="4"/>
      <c r="F66" s="4"/>
      <c r="G66" s="75">
        <v>90000</v>
      </c>
      <c r="H66" s="33"/>
    </row>
    <row r="67" spans="1:8" s="1" customFormat="1" ht="12" customHeight="1">
      <c r="A67" s="88" t="s">
        <v>78</v>
      </c>
      <c r="B67" s="4"/>
      <c r="C67" s="4"/>
      <c r="D67" s="4"/>
      <c r="E67" s="4"/>
      <c r="F67" s="4"/>
      <c r="G67" s="75">
        <v>82225.94</v>
      </c>
      <c r="H67" s="33"/>
    </row>
    <row r="68" spans="1:8" s="1" customFormat="1" ht="12" customHeight="1">
      <c r="A68" s="88" t="s">
        <v>77</v>
      </c>
      <c r="B68" s="4"/>
      <c r="C68" s="4"/>
      <c r="D68" s="4"/>
      <c r="E68" s="4"/>
      <c r="F68" s="4"/>
      <c r="G68" s="75">
        <v>1856.25</v>
      </c>
      <c r="H68" s="33"/>
    </row>
    <row r="69" spans="1:8" s="1" customFormat="1" ht="12" customHeight="1">
      <c r="A69" s="89" t="s">
        <v>79</v>
      </c>
      <c r="B69" s="5"/>
      <c r="C69" s="5"/>
      <c r="D69" s="5"/>
      <c r="E69" s="5"/>
      <c r="F69" s="5"/>
      <c r="G69" s="75">
        <v>4440.6</v>
      </c>
      <c r="H69" s="33"/>
    </row>
    <row r="70" spans="1:8" s="1" customFormat="1" ht="12" customHeight="1">
      <c r="A70" s="89" t="s">
        <v>82</v>
      </c>
      <c r="B70" s="5"/>
      <c r="C70" s="5"/>
      <c r="D70" s="5"/>
      <c r="E70" s="5"/>
      <c r="F70" s="25"/>
      <c r="G70" s="76">
        <v>5175.15</v>
      </c>
      <c r="H70" s="35"/>
    </row>
    <row r="71" spans="1:8" s="1" customFormat="1" ht="12" customHeight="1">
      <c r="A71" s="89" t="s">
        <v>83</v>
      </c>
      <c r="B71" s="5"/>
      <c r="C71" s="5"/>
      <c r="D71" s="5"/>
      <c r="E71" s="5"/>
      <c r="F71" s="25"/>
      <c r="G71" s="76">
        <v>5459.75</v>
      </c>
      <c r="H71" s="35"/>
    </row>
    <row r="72" spans="1:8" s="1" customFormat="1" ht="12" customHeight="1">
      <c r="A72" s="89" t="s">
        <v>84</v>
      </c>
      <c r="B72" s="5"/>
      <c r="C72" s="5"/>
      <c r="D72" s="5"/>
      <c r="E72" s="5"/>
      <c r="F72" s="25"/>
      <c r="G72" s="76">
        <v>4800</v>
      </c>
      <c r="H72" s="35"/>
    </row>
    <row r="73" spans="1:8" s="1" customFormat="1" ht="12" customHeight="1" thickBot="1">
      <c r="A73" s="90"/>
      <c r="B73" s="20"/>
      <c r="C73" s="20"/>
      <c r="D73" s="20"/>
      <c r="E73" s="20"/>
      <c r="F73" s="20"/>
      <c r="G73" s="91">
        <v>0</v>
      </c>
      <c r="H73" s="113"/>
    </row>
    <row r="74" spans="1:8" s="1" customFormat="1" ht="12" customHeight="1">
      <c r="A74" s="66" t="s">
        <v>60</v>
      </c>
      <c r="B74" s="92"/>
      <c r="C74" s="92"/>
      <c r="D74" s="92"/>
      <c r="E74" s="92"/>
      <c r="F74" s="93"/>
      <c r="G74" s="87">
        <v>41400</v>
      </c>
      <c r="H74" s="114"/>
    </row>
    <row r="75" spans="1:8" ht="12" customHeight="1" thickBot="1">
      <c r="A75" s="22" t="s">
        <v>62</v>
      </c>
      <c r="B75" s="65"/>
      <c r="C75" s="65"/>
      <c r="D75" s="65"/>
      <c r="E75" s="65"/>
      <c r="F75" s="65"/>
      <c r="G75" s="71">
        <f>ROUND(G74*0.2,2)</f>
        <v>8280</v>
      </c>
      <c r="H75" s="70"/>
    </row>
    <row r="76" spans="1:8" ht="12" customHeight="1" thickBot="1">
      <c r="A76" s="22" t="s">
        <v>69</v>
      </c>
      <c r="B76" s="65"/>
      <c r="C76" s="65"/>
      <c r="D76" s="65"/>
      <c r="E76" s="65"/>
      <c r="F76" s="65"/>
      <c r="G76" s="71">
        <v>30954.51</v>
      </c>
      <c r="H76" s="70"/>
    </row>
    <row r="77" spans="1:8" ht="12" customHeight="1" thickBot="1">
      <c r="A77" s="39" t="s">
        <v>19</v>
      </c>
      <c r="B77" s="40"/>
      <c r="C77" s="40"/>
      <c r="D77" s="40"/>
      <c r="E77" s="40"/>
      <c r="F77" s="40"/>
      <c r="G77" s="84">
        <f>SUM(G17+G24+G32+G57+G58+G59+G60+G61+G63+G64+G65+G74+G75+G76)</f>
        <v>780669.53894</v>
      </c>
      <c r="H77" s="36"/>
    </row>
    <row r="78" spans="1:8" ht="12" customHeight="1" thickBot="1">
      <c r="A78" s="86" t="s">
        <v>81</v>
      </c>
      <c r="B78" s="40"/>
      <c r="C78" s="40"/>
      <c r="D78" s="40"/>
      <c r="E78" s="40"/>
      <c r="F78" s="40"/>
      <c r="G78" s="103">
        <f>SUM(G6+G15-G77)</f>
        <v>28764.22106000001</v>
      </c>
      <c r="H78" s="41"/>
    </row>
    <row r="79" spans="1:7" ht="12" customHeight="1">
      <c r="A79" t="s">
        <v>20</v>
      </c>
      <c r="G79" t="s">
        <v>67</v>
      </c>
    </row>
    <row r="80" spans="1:7" ht="12" customHeight="1">
      <c r="A80" t="s">
        <v>65</v>
      </c>
      <c r="G80" t="s">
        <v>76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2019-03-26T06:40:42Z</cp:lastPrinted>
  <dcterms:created xsi:type="dcterms:W3CDTF">1996-10-08T23:32:33Z</dcterms:created>
  <dcterms:modified xsi:type="dcterms:W3CDTF">2019-04-10T02:52:48Z</dcterms:modified>
  <cp:category/>
  <cp:version/>
  <cp:contentType/>
  <cp:contentStatus/>
</cp:coreProperties>
</file>