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<sst xmlns="http://schemas.openxmlformats.org/spreadsheetml/2006/main" count="83" uniqueCount="82">
  <si>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</si>
  <si>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</si>
  <si>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</si>
  <si>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</si>
  <si>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</si>
  <si>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</si>
  <si>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</si>
  <si>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</si>
  <si>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</si>
  <si>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</si>
  <si>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</si>
  <si>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</si>
  <si>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</si>
  <si>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</si>
  <si>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</si>
  <si>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</si>
  <si>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</si>
  <si>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</si>
  <si>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</si>
  <si>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</si>
  <si>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</si>
  <si>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</si>
  <si>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</si>
  <si>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</si>
  <si>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</si>
  <si>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</si>
  <si>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</si>
  <si>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</si>
  <si>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</si>
  <si>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</si>
  <si>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</si>
  <si>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</si>
  <si>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</si>
  <si>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</si>
  <si>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</si>
  <si>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</si>
  <si>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</si>
  <si>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</si>
  <si>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</si>
  <si>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</si>
  <si>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</si>
  <si>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</si>
  <si>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</si>
  <si>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</si>
  <si>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</si>
  <si>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</si>
  <si>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</si>
  <si>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</si>
  <si>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</si>
  <si>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</si>
  <si>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</si>
  <si>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</si>
  <si>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</si>
  <si>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</si>
  <si>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</si>
  <si>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</si>
  <si>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</si>
  <si>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</si>
  <si>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</si>
  <si>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</si>
  <si>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</si>
  <si>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</si>
  <si>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</si>
  <si>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</si>
  <si>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</si>
  <si>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</si>
  <si>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</si>
  <si>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</si>
  <si>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7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</si>
  <si>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</si>
  <si>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</si>
  <si>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</si>
  <si>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</si>
  <si>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</si>
  <si>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</si>
  <si>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Изготовление и установка металлоизделий</t>
  </si>
  <si>
    <t>Ремонт электрооборудования</t>
  </si>
  <si>
    <t>Кронирование и валка деревьев</t>
  </si>
  <si>
    <t>Акт о движении средств на финансовом лицевом счете за январь -декабрь 2017 года</t>
  </si>
  <si>
    <t>Остаток (перерасход) переходящий на 01.01.2018 года</t>
  </si>
  <si>
    <t>Герметизация межпанельных стыков</t>
  </si>
  <si>
    <t xml:space="preserve">Ремонт розлива ХВС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</si>
</sst>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D1">
      <selection activeCell="K6" sqref="K6:L11"/>
    </sheetView>
  </sheetViews>
  <sheetFormatPr defaultColWidth="9.140625" defaultRowHeight="12.75"/>
  <cols>
    <col min="1" max="1" width="10.140625" style="0" bestFit="1" customWidth="1"/>
    <col min="6" max="6" width="40.003906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7">
        <v>5408</v>
      </c>
      <c r="H3" s="110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7">
        <v>12.65</v>
      </c>
      <c r="H4" s="119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8"/>
      <c r="H5" s="121" t="s">
        <v>73</v>
      </c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92">
        <v>111234.74</v>
      </c>
      <c r="H6" s="120">
        <v>0</v>
      </c>
      <c r="I6" s="3"/>
      <c r="J6" s="3"/>
    </row>
    <row r="7" spans="1:10" ht="12.75">
      <c r="A7" s="5" t="s">
        <v>71</v>
      </c>
      <c r="B7" s="5"/>
      <c r="C7" s="5"/>
      <c r="D7" s="5"/>
      <c r="E7" s="5"/>
      <c r="F7" s="5"/>
      <c r="G7" s="90">
        <v>108096.89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820712.86</v>
      </c>
      <c r="H8" s="34">
        <v>163759.91</v>
      </c>
      <c r="I8" s="3"/>
      <c r="J8" s="3"/>
      <c r="K8" s="87"/>
    </row>
    <row r="9" spans="1:11" ht="12.75">
      <c r="A9" s="11" t="s">
        <v>29</v>
      </c>
      <c r="B9" s="5"/>
      <c r="C9" s="5"/>
      <c r="D9" s="5"/>
      <c r="E9" s="5"/>
      <c r="F9" s="5"/>
      <c r="G9" s="90">
        <v>843647.05</v>
      </c>
      <c r="H9" s="33">
        <v>142199.05</v>
      </c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90">
        <f>SUM(G7+G8-G9)</f>
        <v>85162.69999999995</v>
      </c>
      <c r="H10" s="33">
        <f>SUM(H7+H8-H9)</f>
        <v>21560.860000000015</v>
      </c>
      <c r="I10" s="3"/>
      <c r="J10" s="3"/>
    </row>
    <row r="11" spans="1:8" ht="12.75">
      <c r="A11" s="11" t="s">
        <v>72</v>
      </c>
      <c r="B11" s="5"/>
      <c r="C11" s="5"/>
      <c r="D11" s="5"/>
      <c r="E11" s="5"/>
      <c r="F11" s="5"/>
      <c r="G11" s="90">
        <v>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90">
        <v>56214.89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90">
        <v>55714.89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91">
        <f>SUM(G11+G12-G13)</f>
        <v>1000</v>
      </c>
      <c r="H14" s="35"/>
    </row>
    <row r="15" spans="1:8" ht="13.5" thickBot="1">
      <c r="A15" s="39" t="s">
        <v>3</v>
      </c>
      <c r="B15" s="7"/>
      <c r="C15" s="7"/>
      <c r="D15" s="7"/>
      <c r="E15" s="7"/>
      <c r="F15" s="7"/>
      <c r="G15" s="99">
        <f>G9+G13+H9</f>
        <v>1041560.99</v>
      </c>
      <c r="H15" s="36"/>
    </row>
    <row r="16" spans="1:8" ht="21" customHeight="1" thickBot="1">
      <c r="A16" s="6"/>
      <c r="B16" s="7" t="s">
        <v>0</v>
      </c>
      <c r="C16" s="14" t="s">
        <v>24</v>
      </c>
      <c r="D16" s="7"/>
      <c r="E16" s="7"/>
      <c r="F16" s="23"/>
      <c r="G16" s="100" t="s">
        <v>63</v>
      </c>
      <c r="H16" s="122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67269.66</v>
      </c>
      <c r="H17" s="112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35994.73</v>
      </c>
      <c r="H19" s="8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7270.94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12902.56</v>
      </c>
      <c r="H21" s="89"/>
    </row>
    <row r="22" spans="1:8" ht="12.75">
      <c r="A22" s="13" t="s">
        <v>38</v>
      </c>
      <c r="B22" s="4"/>
      <c r="C22" s="5"/>
      <c r="D22" s="5"/>
      <c r="E22" s="5"/>
      <c r="F22" s="5"/>
      <c r="G22" s="27">
        <v>1374.43</v>
      </c>
      <c r="H22" s="89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9727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160132.7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101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8">
        <v>82200.43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16604.49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88">
        <v>12378.76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3091.38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45449.64</v>
      </c>
      <c r="H30" s="89"/>
    </row>
    <row r="31" spans="1:8" ht="13.5" thickBot="1">
      <c r="A31" s="12" t="s">
        <v>40</v>
      </c>
      <c r="B31" s="3"/>
      <c r="C31" s="3"/>
      <c r="D31" s="3"/>
      <c r="E31" s="3"/>
      <c r="F31" s="3"/>
      <c r="G31" s="102">
        <v>408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3">
        <f>G33+G39+G44+G49+G54+G55+G56</f>
        <v>151920.80036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3">
        <f>SUM(G34:G38)</f>
        <v>150248.00036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8">
        <v>118437.18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23924.31036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344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8">
        <v>5507.62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2034.89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6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90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8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4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91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90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2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2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3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2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2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2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2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3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4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5">
        <v>1672.8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4">
        <v>35692.81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5">
        <v>3075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6">
        <f>ROUND(G3*1.33*K1,2)</f>
        <v>86311.68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6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4">
        <f>ROUND((G9+G13+H9)*20%,2)</f>
        <v>208312.2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7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8">
        <f>(G9+G13+H9)*1%</f>
        <v>10415.6099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8">
        <v>8676.06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SUM(G66:G70)</f>
        <v>278938.88</v>
      </c>
      <c r="H65" s="76"/>
    </row>
    <row r="66" spans="1:8" ht="12.75">
      <c r="A66" s="43" t="s">
        <v>75</v>
      </c>
      <c r="B66" s="44"/>
      <c r="C66" s="44"/>
      <c r="D66" s="44"/>
      <c r="E66" s="44"/>
      <c r="F66" s="4"/>
      <c r="G66" s="79">
        <v>51725</v>
      </c>
      <c r="H66" s="111"/>
    </row>
    <row r="67" spans="1:8" ht="12.75">
      <c r="A67" s="43" t="s">
        <v>80</v>
      </c>
      <c r="B67" s="44"/>
      <c r="C67" s="44"/>
      <c r="D67" s="44"/>
      <c r="E67" s="44"/>
      <c r="F67" s="4"/>
      <c r="G67" s="79">
        <v>3290</v>
      </c>
      <c r="H67" s="111"/>
    </row>
    <row r="68" spans="1:8" ht="12.75">
      <c r="A68" s="43" t="s">
        <v>76</v>
      </c>
      <c r="B68" s="44"/>
      <c r="C68" s="44"/>
      <c r="D68" s="44"/>
      <c r="E68" s="44"/>
      <c r="F68" s="4"/>
      <c r="G68" s="79">
        <v>57445.36</v>
      </c>
      <c r="H68" s="111"/>
    </row>
    <row r="69" spans="1:8" ht="12.75">
      <c r="A69" s="83" t="s">
        <v>77</v>
      </c>
      <c r="B69" s="84"/>
      <c r="C69" s="84"/>
      <c r="D69" s="84"/>
      <c r="E69" s="84"/>
      <c r="F69" s="84"/>
      <c r="G69" s="79">
        <v>20580</v>
      </c>
      <c r="H69" s="111"/>
    </row>
    <row r="70" spans="1:8" ht="13.5" thickBot="1">
      <c r="A70" s="85" t="s">
        <v>81</v>
      </c>
      <c r="B70" s="86"/>
      <c r="C70" s="20"/>
      <c r="D70" s="20"/>
      <c r="E70" s="20"/>
      <c r="F70" s="20"/>
      <c r="G70" s="80">
        <v>145898.52</v>
      </c>
      <c r="H70" s="117"/>
    </row>
    <row r="71" spans="1:8" ht="12.75">
      <c r="A71" s="70" t="s">
        <v>62</v>
      </c>
      <c r="B71" s="71"/>
      <c r="C71" s="71"/>
      <c r="D71" s="71"/>
      <c r="E71" s="71"/>
      <c r="F71" s="72"/>
      <c r="G71" s="78">
        <v>0</v>
      </c>
      <c r="H71" s="118"/>
    </row>
    <row r="72" spans="1:8" ht="13.5" thickBot="1">
      <c r="A72" s="22" t="s">
        <v>64</v>
      </c>
      <c r="B72" s="69"/>
      <c r="C72" s="69"/>
      <c r="D72" s="69"/>
      <c r="E72" s="69"/>
      <c r="F72" s="69"/>
      <c r="G72" s="81">
        <f>ROUND(G71*0.2,2)</f>
        <v>0</v>
      </c>
      <c r="H72" s="77"/>
    </row>
    <row r="73" spans="1:8" ht="13.5" thickBot="1">
      <c r="A73" s="22" t="s">
        <v>74</v>
      </c>
      <c r="B73" s="69"/>
      <c r="C73" s="69"/>
      <c r="D73" s="69"/>
      <c r="E73" s="69"/>
      <c r="F73" s="69"/>
      <c r="G73" s="81">
        <v>101010.36</v>
      </c>
      <c r="H73" s="77"/>
    </row>
    <row r="74" spans="1:8" ht="13.5" thickBot="1">
      <c r="A74" s="39" t="s">
        <v>19</v>
      </c>
      <c r="B74" s="40"/>
      <c r="C74" s="40"/>
      <c r="D74" s="40"/>
      <c r="E74" s="40"/>
      <c r="F74" s="40"/>
      <c r="G74" s="99">
        <f>SUM(G17+G24+G32+G57+G58+G59+G60+G61+G63+G64+G65+G71+G72+G73)</f>
        <v>1111755.7602600001</v>
      </c>
      <c r="H74" s="36"/>
    </row>
    <row r="75" spans="1:8" ht="13.5" thickBot="1">
      <c r="A75" s="41" t="s">
        <v>79</v>
      </c>
      <c r="B75" s="40"/>
      <c r="C75" s="40"/>
      <c r="D75" s="40"/>
      <c r="E75" s="40"/>
      <c r="F75" s="40"/>
      <c r="G75" s="109">
        <f>SUM(G6+G15-G74)</f>
        <v>41039.969739999855</v>
      </c>
      <c r="H75" s="42"/>
    </row>
    <row r="76" spans="1:7" ht="12.75">
      <c r="A76" t="s">
        <v>20</v>
      </c>
      <c r="G76" t="s">
        <v>69</v>
      </c>
    </row>
    <row r="77" ht="12.75">
      <c r="A77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2018-03-22T09:34:09Z</cp:lastPrinted>
  <dcterms:created xsi:type="dcterms:W3CDTF">1996-10-08T23:32:33Z</dcterms:created>
  <dcterms:modified xsi:type="dcterms:W3CDTF">2019-04-24T04:14:21Z</dcterms:modified>
  <cp:category/>
  <cp:version/>
  <cp:contentType/>
  <cp:contentStatus/>
</cp:coreProperties>
</file>