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<sst xmlns="http://schemas.openxmlformats.org/spreadsheetml/2006/main" count="79" uniqueCount="78">
  <si>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</si>
  <si>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</si>
  <si>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</si>
  <si>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</si>
  <si>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</si>
  <si>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</si>
  <si>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</si>
  <si>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</si>
  <si>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</si>
  <si>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</si>
  <si>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</si>
  <si>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</si>
  <si>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</si>
  <si>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</si>
  <si>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</si>
  <si>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</si>
  <si>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</si>
  <si>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</si>
  <si>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</si>
  <si>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</si>
  <si>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</si>
  <si>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</si>
  <si>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</si>
  <si>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</si>
  <si>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</si>
  <si>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</si>
  <si>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</si>
  <si>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</si>
  <si>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</si>
  <si>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</si>
  <si>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</si>
  <si>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</si>
  <si>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</si>
  <si>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</si>
  <si>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</si>
  <si>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</si>
  <si>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</si>
  <si>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</si>
  <si>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</si>
  <si>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</si>
  <si>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</si>
  <si>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</si>
  <si>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</si>
  <si>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</si>
  <si>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</si>
  <si>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</si>
  <si>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</si>
  <si>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</si>
  <si>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</si>
  <si>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</si>
  <si>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</si>
  <si>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</si>
  <si>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</si>
  <si>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</si>
  <si>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</si>
  <si>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</si>
  <si>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</si>
  <si>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</si>
  <si>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</si>
  <si>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</si>
  <si>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</si>
  <si>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</si>
  <si>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</si>
  <si>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</si>
  <si>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</si>
  <si>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</si>
  <si>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</si>
  <si>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</si>
  <si>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7</t>
  </si>
  <si>
    <t>Т.Н.Яровикова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</si>
  <si>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</si>
  <si>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</si>
  <si>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</si>
  <si>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Изготовление и установка металлоизделий</t>
  </si>
  <si>
    <t>Оперативное отключение и подключение э/энергии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</si>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</sst>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58">
      <selection activeCell="J14" sqref="J14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5.7109375" style="0" customWidth="1"/>
    <col min="8" max="8" width="10.57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6">
        <v>5405.5</v>
      </c>
      <c r="H3" s="109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6">
        <v>11.02</v>
      </c>
      <c r="H4" s="110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7"/>
      <c r="H5" s="111"/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91">
        <v>13202.83</v>
      </c>
      <c r="H6" s="112"/>
      <c r="I6" s="3"/>
      <c r="J6" s="3"/>
    </row>
    <row r="7" spans="1:8" ht="12.75">
      <c r="A7" s="5" t="s">
        <v>71</v>
      </c>
      <c r="B7" s="5"/>
      <c r="C7" s="5"/>
      <c r="D7" s="5"/>
      <c r="E7" s="5"/>
      <c r="F7" s="5"/>
      <c r="G7" s="89">
        <v>94460.75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722836.66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9">
        <v>709200.52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9">
        <f>SUM(G7+G8-G9)</f>
        <v>108096.89000000001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9">
        <v>1000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9">
        <v>68722.19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9">
        <v>69222.19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90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8">
        <f>G9+G13+H9</f>
        <v>778422.71</v>
      </c>
      <c r="H15" s="113"/>
    </row>
    <row r="16" spans="1:8" ht="21" customHeight="1" thickBot="1">
      <c r="A16" s="6"/>
      <c r="B16" s="7" t="s">
        <v>0</v>
      </c>
      <c r="C16" s="14" t="s">
        <v>24</v>
      </c>
      <c r="D16" s="7"/>
      <c r="E16" s="7"/>
      <c r="F16" s="23"/>
      <c r="G16" s="99" t="s">
        <v>63</v>
      </c>
      <c r="H16" s="11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56589.079999999994</v>
      </c>
      <c r="H17" s="114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39065.35</v>
      </c>
      <c r="H19" s="88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7891.2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8954.04</v>
      </c>
      <c r="H21" s="88"/>
    </row>
    <row r="22" spans="1:8" ht="12.75">
      <c r="A22" s="13" t="s">
        <v>38</v>
      </c>
      <c r="B22" s="4"/>
      <c r="C22" s="5"/>
      <c r="D22" s="5"/>
      <c r="E22" s="5"/>
      <c r="F22" s="5"/>
      <c r="G22" s="27">
        <v>678.49</v>
      </c>
      <c r="H22" s="88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150526.95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0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7">
        <v>78807.41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15919.1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87">
        <v>10772.67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1567.55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43460.22</v>
      </c>
      <c r="H30" s="88"/>
    </row>
    <row r="31" spans="1:8" ht="13.5" thickBot="1">
      <c r="A31" s="12" t="s">
        <v>40</v>
      </c>
      <c r="B31" s="3"/>
      <c r="C31" s="3"/>
      <c r="D31" s="3"/>
      <c r="E31" s="3"/>
      <c r="F31" s="3"/>
      <c r="G31" s="101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2">
        <f>G33+G39+G44+G49+G54+G55+G56</f>
        <v>154191.03014000002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2">
        <f>SUM(G34:G38)</f>
        <v>152546.11014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7">
        <v>124838.07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25217.290140000005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159.3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7">
        <v>1427.53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903.92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5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9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7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3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90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9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1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1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2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1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1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1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1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2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3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4">
        <v>1644.92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3">
        <v>35027.64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4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5">
        <f>ROUND(G3*1.25*K1,2)</f>
        <v>81082.5</v>
      </c>
      <c r="H59" s="116"/>
    </row>
    <row r="60" spans="1:8" ht="13.5" thickBot="1">
      <c r="A60" s="21" t="s">
        <v>59</v>
      </c>
      <c r="B60" s="7"/>
      <c r="C60" s="7"/>
      <c r="D60" s="7"/>
      <c r="E60" s="7"/>
      <c r="F60" s="7"/>
      <c r="G60" s="105">
        <v>0</v>
      </c>
      <c r="H60" s="116"/>
    </row>
    <row r="61" spans="1:8" ht="12.75">
      <c r="A61" s="18" t="s">
        <v>60</v>
      </c>
      <c r="B61" s="9"/>
      <c r="C61" s="9"/>
      <c r="D61" s="9"/>
      <c r="E61" s="9"/>
      <c r="F61" s="9"/>
      <c r="G61" s="103">
        <f>ROUND((G9+G13+H9)*20%,2)</f>
        <v>155684.54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6"/>
      <c r="H62" s="117"/>
    </row>
    <row r="63" spans="1:8" ht="13.5" thickBot="1">
      <c r="A63" s="67" t="s">
        <v>65</v>
      </c>
      <c r="B63" s="7"/>
      <c r="C63" s="7"/>
      <c r="D63" s="7"/>
      <c r="E63" s="7"/>
      <c r="F63" s="7"/>
      <c r="G63" s="107">
        <f>(G9+G13+H9)*1%</f>
        <v>7784.2271</v>
      </c>
      <c r="H63" s="118"/>
    </row>
    <row r="64" spans="1:8" ht="13.5" thickBot="1">
      <c r="A64" s="67" t="s">
        <v>66</v>
      </c>
      <c r="B64" s="7"/>
      <c r="C64" s="7"/>
      <c r="D64" s="7"/>
      <c r="E64" s="7"/>
      <c r="F64" s="7"/>
      <c r="G64" s="107">
        <v>-2695.17</v>
      </c>
      <c r="H64" s="118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SUM(G66:G69)</f>
        <v>42200</v>
      </c>
      <c r="H65" s="76"/>
    </row>
    <row r="66" spans="1:8" ht="12.75">
      <c r="A66" s="43" t="s">
        <v>73</v>
      </c>
      <c r="B66" s="44"/>
      <c r="C66" s="44"/>
      <c r="D66" s="44"/>
      <c r="E66" s="44"/>
      <c r="F66" s="4"/>
      <c r="G66" s="79">
        <v>37200</v>
      </c>
      <c r="H66" s="119"/>
    </row>
    <row r="67" spans="1:8" ht="12.75">
      <c r="A67" s="43" t="s">
        <v>74</v>
      </c>
      <c r="B67" s="44"/>
      <c r="C67" s="44"/>
      <c r="D67" s="44"/>
      <c r="E67" s="44"/>
      <c r="F67" s="4"/>
      <c r="G67" s="79">
        <v>5000</v>
      </c>
      <c r="H67" s="119"/>
    </row>
    <row r="68" spans="1:8" ht="12.75">
      <c r="A68" s="83"/>
      <c r="B68" s="84"/>
      <c r="C68" s="84"/>
      <c r="D68" s="84"/>
      <c r="E68" s="84"/>
      <c r="F68" s="84"/>
      <c r="G68" s="79">
        <v>0</v>
      </c>
      <c r="H68" s="119"/>
    </row>
    <row r="69" spans="1:8" ht="13.5" thickBot="1">
      <c r="A69" s="85"/>
      <c r="B69" s="86"/>
      <c r="C69" s="20"/>
      <c r="D69" s="20"/>
      <c r="E69" s="20"/>
      <c r="F69" s="20"/>
      <c r="G69" s="80">
        <v>0</v>
      </c>
      <c r="H69" s="120"/>
    </row>
    <row r="70" spans="1:8" ht="12.75">
      <c r="A70" s="70" t="s">
        <v>62</v>
      </c>
      <c r="B70" s="71"/>
      <c r="C70" s="71"/>
      <c r="D70" s="71"/>
      <c r="E70" s="71"/>
      <c r="F70" s="72"/>
      <c r="G70" s="78">
        <v>0</v>
      </c>
      <c r="H70" s="121"/>
    </row>
    <row r="71" spans="1:8" ht="13.5" thickBot="1">
      <c r="A71" s="22" t="s">
        <v>64</v>
      </c>
      <c r="B71" s="69"/>
      <c r="C71" s="69"/>
      <c r="D71" s="69"/>
      <c r="E71" s="69"/>
      <c r="F71" s="69"/>
      <c r="G71" s="81">
        <f>ROUND(G70*0.2,2)</f>
        <v>0</v>
      </c>
      <c r="H71" s="77"/>
    </row>
    <row r="72" spans="1:8" ht="13.5" thickBot="1">
      <c r="A72" s="39" t="s">
        <v>19</v>
      </c>
      <c r="B72" s="40"/>
      <c r="C72" s="40"/>
      <c r="D72" s="40"/>
      <c r="E72" s="40"/>
      <c r="F72" s="40"/>
      <c r="G72" s="98">
        <f>SUM(G17+G24+G32+G57+G58+G59+G60+G61+G63+G64+G65+G70+G71)</f>
        <v>680390.79724</v>
      </c>
      <c r="H72" s="36"/>
    </row>
    <row r="73" spans="1:8" ht="13.5" thickBot="1">
      <c r="A73" s="41" t="s">
        <v>77</v>
      </c>
      <c r="B73" s="40"/>
      <c r="C73" s="40"/>
      <c r="D73" s="40"/>
      <c r="E73" s="40"/>
      <c r="F73" s="40"/>
      <c r="G73" s="108">
        <f>SUM(G6+G15-G72)</f>
        <v>111234.74275999994</v>
      </c>
      <c r="H73" s="42"/>
    </row>
    <row r="74" spans="1:7" ht="12.75">
      <c r="A74" t="s">
        <v>20</v>
      </c>
      <c r="G74" t="s">
        <v>75</v>
      </c>
    </row>
    <row r="75" spans="1:7" ht="12.75">
      <c r="A75" t="s">
        <v>67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2018-04-02T04:38:55Z</cp:lastPrinted>
  <dcterms:created xsi:type="dcterms:W3CDTF">1996-10-08T23:32:33Z</dcterms:created>
  <dcterms:modified xsi:type="dcterms:W3CDTF">2019-04-23T10:59:53Z</dcterms:modified>
  <cp:category/>
  <cp:version/>
  <cp:contentType/>
  <cp:contentStatus/>
</cp:coreProperties>
</file>