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<sst xmlns="http://schemas.openxmlformats.org/spreadsheetml/2006/main" count="82" uniqueCount="81">
  <si>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</si>
  <si>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</si>
  <si>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</si>
  <si>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</si>
  <si>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</si>
  <si>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</si>
  <si>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</si>
  <si>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</si>
  <si>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</si>
  <si>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</si>
  <si>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</si>
  <si>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</si>
  <si>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</si>
  <si>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</si>
  <si>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</si>
  <si>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</si>
  <si>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</si>
  <si>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</si>
  <si>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</si>
  <si>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</si>
  <si>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</si>
  <si>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</si>
  <si>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</si>
  <si>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</si>
  <si>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</si>
  <si>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</si>
  <si>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</si>
  <si>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</si>
  <si>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</si>
  <si>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</si>
  <si>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</si>
  <si>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</si>
  <si>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</si>
  <si>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</si>
  <si>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</si>
  <si>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</si>
  <si>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</si>
  <si>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</si>
  <si>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</si>
  <si>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</si>
  <si>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</si>
  <si>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</si>
  <si>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</si>
  <si>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</si>
  <si>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</si>
  <si>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</si>
  <si>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</si>
  <si>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</si>
  <si>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</si>
  <si>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</si>
  <si>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</si>
  <si>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</si>
  <si>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</si>
  <si>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</si>
  <si>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</si>
  <si>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</si>
  <si>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</si>
  <si>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</si>
  <si>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</si>
  <si>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</si>
  <si>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</si>
  <si>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</si>
  <si>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</si>
  <si>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</si>
  <si>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</si>
  <si>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</si>
  <si>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</si>
  <si>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4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</si>
  <si>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</si>
  <si>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</si>
  <si>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</si>
  <si>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</si>
  <si>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</si>
  <si>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</si>
  <si>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А.А. Михайлов</t>
  </si>
  <si>
    <t>Прочистка вентиляции</t>
  </si>
  <si>
    <t>1.5. Техническое обследование систем вентиляции</t>
  </si>
  <si>
    <t>Устройство санплощадки для КГО (песок 656)</t>
  </si>
  <si>
    <t>Акт выполненных работ  за январь - декабрь 2018 года</t>
  </si>
  <si>
    <t>Остаток (перерасход) переходящий на 01.01.2019 года</t>
  </si>
  <si>
    <t>Обработка кровли гидрофобными материалами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</si>
</sst>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C1">
      <selection activeCell="J8" sqref="J8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00390625" style="0" customWidth="1"/>
    <col min="8" max="8" width="13.8515625" style="0" customWidth="1"/>
    <col min="9" max="9" width="12.421875" style="0" customWidth="1"/>
    <col min="10" max="10" width="14.8515625" style="0" customWidth="1"/>
    <col min="11" max="11" width="13.00390625" style="0" customWidth="1"/>
    <col min="12" max="12" width="11.00390625" style="0" customWidth="1"/>
    <col min="13" max="13" width="13.7109375" style="0" customWidth="1"/>
  </cols>
  <sheetData>
    <row r="1" spans="1:12" ht="12.75" customHeight="1">
      <c r="A1" s="1"/>
      <c r="B1" s="1"/>
      <c r="C1" s="8" t="s">
        <v>78</v>
      </c>
      <c r="D1" s="8"/>
      <c r="E1" s="8"/>
      <c r="F1" s="8"/>
      <c r="G1" s="31"/>
      <c r="H1" s="31"/>
      <c r="L1">
        <v>12</v>
      </c>
    </row>
    <row r="2" spans="1:16" ht="12.75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P2" s="31"/>
    </row>
    <row r="3" spans="1:12" ht="12.75" customHeight="1" thickBot="1">
      <c r="A3" s="26"/>
      <c r="B3" s="14" t="s">
        <v>1</v>
      </c>
      <c r="C3" s="14"/>
      <c r="D3" s="14"/>
      <c r="E3" s="7"/>
      <c r="F3" s="23"/>
      <c r="G3" s="81">
        <v>3945.8</v>
      </c>
      <c r="H3" s="86"/>
      <c r="I3" s="31"/>
      <c r="J3" s="31"/>
      <c r="K3" s="31"/>
      <c r="L3" s="32"/>
    </row>
    <row r="4" spans="1:11" ht="12.75" customHeight="1" thickBot="1">
      <c r="A4" s="26"/>
      <c r="B4" s="14" t="s">
        <v>2</v>
      </c>
      <c r="C4" s="14"/>
      <c r="D4" s="14"/>
      <c r="E4" s="7"/>
      <c r="F4" s="76"/>
      <c r="G4" s="92">
        <v>18</v>
      </c>
      <c r="H4" s="87"/>
      <c r="I4" s="3"/>
      <c r="J4" s="93"/>
      <c r="K4" s="42"/>
    </row>
    <row r="5" spans="1:11" ht="12.75" customHeight="1" thickBot="1">
      <c r="A5" s="6"/>
      <c r="B5" s="7" t="s">
        <v>0</v>
      </c>
      <c r="C5" s="14" t="s">
        <v>23</v>
      </c>
      <c r="D5" s="7"/>
      <c r="E5" s="7"/>
      <c r="F5" s="7"/>
      <c r="G5" s="82"/>
      <c r="H5" s="87" t="s">
        <v>68</v>
      </c>
      <c r="I5" s="3"/>
      <c r="J5" s="3"/>
      <c r="K5" s="3"/>
    </row>
    <row r="6" spans="1:8" ht="12.75" customHeight="1">
      <c r="A6" s="70" t="s">
        <v>70</v>
      </c>
      <c r="B6" s="4"/>
      <c r="C6" s="4"/>
      <c r="D6" s="4"/>
      <c r="E6" s="4"/>
      <c r="F6" s="4"/>
      <c r="G6" s="80">
        <v>-39809.27</v>
      </c>
      <c r="H6" s="88">
        <v>0</v>
      </c>
    </row>
    <row r="7" spans="1:8" ht="12.75" customHeight="1">
      <c r="A7" s="5" t="s">
        <v>71</v>
      </c>
      <c r="B7" s="5"/>
      <c r="C7" s="5"/>
      <c r="D7" s="5"/>
      <c r="E7" s="5"/>
      <c r="F7" s="5"/>
      <c r="G7" s="78">
        <v>79984.24</v>
      </c>
      <c r="H7" s="33">
        <v>12070.17</v>
      </c>
    </row>
    <row r="8" spans="1:8" ht="12.75" customHeight="1">
      <c r="A8" s="13" t="s">
        <v>51</v>
      </c>
      <c r="B8" s="4"/>
      <c r="C8" s="4"/>
      <c r="D8" s="4"/>
      <c r="E8" s="4"/>
      <c r="F8" s="4"/>
      <c r="G8" s="28">
        <v>841224</v>
      </c>
      <c r="H8" s="34">
        <v>35986.2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851689.88</v>
      </c>
      <c r="H9" s="33">
        <v>38949.12</v>
      </c>
    </row>
    <row r="10" spans="1:8" ht="12.75" customHeight="1">
      <c r="A10" s="11" t="s">
        <v>52</v>
      </c>
      <c r="B10" s="5"/>
      <c r="C10" s="5"/>
      <c r="D10" s="5"/>
      <c r="E10" s="5"/>
      <c r="F10" s="5"/>
      <c r="G10" s="78">
        <f>SUM(G7+G8-G9)</f>
        <v>69518.35999999999</v>
      </c>
      <c r="H10" s="33">
        <f>SUM(H7+H8-H9)</f>
        <v>9107.249999999993</v>
      </c>
    </row>
    <row r="11" spans="1:8" ht="12.75" customHeight="1">
      <c r="A11" s="11" t="s">
        <v>72</v>
      </c>
      <c r="B11" s="5"/>
      <c r="C11" s="5"/>
      <c r="D11" s="5"/>
      <c r="E11" s="5"/>
      <c r="F11" s="5"/>
      <c r="G11" s="78">
        <v>7897.87</v>
      </c>
      <c r="H11" s="33"/>
    </row>
    <row r="12" spans="1:8" ht="12.75" customHeight="1">
      <c r="A12" s="11" t="s">
        <v>53</v>
      </c>
      <c r="B12" s="5"/>
      <c r="C12" s="5"/>
      <c r="D12" s="5"/>
      <c r="E12" s="5"/>
      <c r="F12" s="5"/>
      <c r="G12" s="78">
        <v>123170.64</v>
      </c>
      <c r="H12" s="33"/>
    </row>
    <row r="13" spans="1:8" ht="12.75" customHeight="1">
      <c r="A13" s="11" t="s">
        <v>54</v>
      </c>
      <c r="B13" s="5"/>
      <c r="C13" s="5"/>
      <c r="D13" s="5"/>
      <c r="E13" s="5"/>
      <c r="F13" s="5"/>
      <c r="G13" s="78">
        <v>77213.01</v>
      </c>
      <c r="H13" s="33"/>
    </row>
    <row r="14" spans="1:8" ht="12.75" customHeight="1" thickBot="1">
      <c r="A14" s="12" t="s">
        <v>55</v>
      </c>
      <c r="B14" s="3"/>
      <c r="C14" s="3"/>
      <c r="D14" s="3"/>
      <c r="E14" s="3"/>
      <c r="F14" s="3"/>
      <c r="G14" s="79">
        <f>SUM(G11+G12-G13)</f>
        <v>53855.5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3">
        <f>G9+G13+H9</f>
        <v>967852.01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4" t="s">
        <v>62</v>
      </c>
      <c r="H16" s="9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51578.93</v>
      </c>
      <c r="H17" s="89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90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29069.85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5872.11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7229.67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1831.3</v>
      </c>
      <c r="H22" s="77"/>
    </row>
    <row r="23" spans="1:8" ht="12.75" customHeight="1" thickBot="1">
      <c r="A23" s="11" t="s">
        <v>76</v>
      </c>
      <c r="B23" s="5"/>
      <c r="C23" s="17"/>
      <c r="D23" s="5"/>
      <c r="E23" s="5"/>
      <c r="F23" s="5"/>
      <c r="G23" s="29">
        <v>7576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170192.54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55764.58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ROUND(G26*0.202,2)</f>
        <v>11264.45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27675.25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4">
        <v>1184.91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38303.35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5">
        <v>36000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43">
        <f>G33+G39+G44+G49+G54+G55+G56</f>
        <v>245842.09828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134977.21828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109760.14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G34*0.202</f>
        <v>22171.548280000003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1929.04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1116.49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6" t="s">
        <v>36</v>
      </c>
      <c r="B44" s="58"/>
      <c r="C44" s="58"/>
      <c r="D44" s="58"/>
      <c r="E44" s="58"/>
      <c r="F44" s="58"/>
      <c r="G44" s="59">
        <f>SUM(G45:G48)</f>
        <v>107994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89388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ROUND(G45*0.202,2)</f>
        <v>18056.38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206.08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343.54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55">
        <v>0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59">
        <v>1537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71">
        <v>1333.88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2">
        <v>27462.8</v>
      </c>
      <c r="H57" s="72"/>
    </row>
    <row r="58" spans="1:8" ht="12.75" customHeight="1" thickBot="1">
      <c r="A58" s="65" t="s">
        <v>56</v>
      </c>
      <c r="B58" s="66"/>
      <c r="C58" s="66"/>
      <c r="D58" s="66"/>
      <c r="E58" s="66"/>
      <c r="F58" s="66"/>
      <c r="G58" s="73">
        <v>0</v>
      </c>
      <c r="H58" s="57"/>
    </row>
    <row r="59" spans="1:8" ht="12.75" customHeight="1" thickBot="1">
      <c r="A59" s="21" t="s">
        <v>57</v>
      </c>
      <c r="B59" s="7"/>
      <c r="C59" s="7"/>
      <c r="D59" s="7"/>
      <c r="E59" s="7"/>
      <c r="F59" s="7"/>
      <c r="G59" s="74">
        <f>ROUND(G3*1.37*L1,2)</f>
        <v>64868.95</v>
      </c>
      <c r="H59" s="100"/>
    </row>
    <row r="60" spans="1:8" ht="12.75" customHeight="1" thickBot="1">
      <c r="A60" s="21" t="s">
        <v>58</v>
      </c>
      <c r="B60" s="7"/>
      <c r="C60" s="7"/>
      <c r="D60" s="7"/>
      <c r="E60" s="7"/>
      <c r="F60" s="7"/>
      <c r="G60" s="74">
        <v>0</v>
      </c>
      <c r="H60" s="100"/>
    </row>
    <row r="61" spans="1:8" ht="12.75" customHeight="1">
      <c r="A61" s="18" t="s">
        <v>59</v>
      </c>
      <c r="B61" s="9"/>
      <c r="C61" s="9"/>
      <c r="D61" s="9"/>
      <c r="E61" s="9"/>
      <c r="F61" s="9"/>
      <c r="G61" s="72">
        <f>ROUND((G9+G13+H9)*20%,2)</f>
        <v>193570.4</v>
      </c>
      <c r="H61" s="72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47"/>
      <c r="H62" s="101"/>
    </row>
    <row r="63" spans="1:8" ht="12.75" customHeight="1" thickBot="1">
      <c r="A63" s="67" t="s">
        <v>64</v>
      </c>
      <c r="B63" s="7"/>
      <c r="C63" s="7"/>
      <c r="D63" s="7"/>
      <c r="E63" s="7"/>
      <c r="F63" s="7"/>
      <c r="G63" s="75">
        <f>(G9+G13+H9)*1%</f>
        <v>9678.5201</v>
      </c>
      <c r="H63" s="102"/>
    </row>
    <row r="64" spans="1:8" ht="12.75" customHeight="1" thickBot="1">
      <c r="A64" s="67" t="s">
        <v>65</v>
      </c>
      <c r="B64" s="7"/>
      <c r="C64" s="7"/>
      <c r="D64" s="7"/>
      <c r="E64" s="7"/>
      <c r="F64" s="7"/>
      <c r="G64" s="75">
        <v>8673.65</v>
      </c>
      <c r="H64" s="102"/>
    </row>
    <row r="65" spans="1:8" s="1" customFormat="1" ht="12.75" customHeight="1">
      <c r="A65" s="68" t="s">
        <v>60</v>
      </c>
      <c r="B65" s="16"/>
      <c r="C65" s="16"/>
      <c r="D65" s="16"/>
      <c r="E65" s="16"/>
      <c r="F65" s="16"/>
      <c r="G65" s="94">
        <f>SUM(G66:G69)</f>
        <v>116778.64</v>
      </c>
      <c r="H65" s="98"/>
    </row>
    <row r="66" spans="1:8" s="1" customFormat="1" ht="12.75" customHeight="1">
      <c r="A66" s="95" t="s">
        <v>75</v>
      </c>
      <c r="B66" s="4"/>
      <c r="C66" s="4"/>
      <c r="D66" s="4"/>
      <c r="E66" s="4"/>
      <c r="F66" s="4"/>
      <c r="G66" s="78">
        <v>5321.68</v>
      </c>
      <c r="H66" s="33"/>
    </row>
    <row r="67" spans="1:8" s="1" customFormat="1" ht="12.75" customHeight="1">
      <c r="A67" s="95" t="s">
        <v>77</v>
      </c>
      <c r="B67" s="4"/>
      <c r="C67" s="4"/>
      <c r="D67" s="4"/>
      <c r="E67" s="4"/>
      <c r="F67" s="4"/>
      <c r="G67" s="78">
        <v>10204.78</v>
      </c>
      <c r="H67" s="33"/>
    </row>
    <row r="68" spans="1:8" s="1" customFormat="1" ht="12.75" customHeight="1">
      <c r="A68" s="95" t="s">
        <v>80</v>
      </c>
      <c r="B68" s="4"/>
      <c r="C68" s="4"/>
      <c r="D68" s="4"/>
      <c r="E68" s="4"/>
      <c r="F68" s="4"/>
      <c r="G68" s="78">
        <v>101252.18</v>
      </c>
      <c r="H68" s="33"/>
    </row>
    <row r="69" spans="1:8" s="1" customFormat="1" ht="12.75" customHeight="1" thickBot="1">
      <c r="A69" s="95"/>
      <c r="B69" s="4"/>
      <c r="C69" s="4"/>
      <c r="D69" s="4"/>
      <c r="E69" s="4"/>
      <c r="F69" s="4"/>
      <c r="G69" s="78">
        <v>0</v>
      </c>
      <c r="H69" s="33"/>
    </row>
    <row r="70" spans="1:8" s="1" customFormat="1" ht="12.75" customHeight="1">
      <c r="A70" s="69" t="s">
        <v>61</v>
      </c>
      <c r="B70" s="96"/>
      <c r="C70" s="96"/>
      <c r="D70" s="96"/>
      <c r="E70" s="96"/>
      <c r="F70" s="97"/>
      <c r="G70" s="98">
        <v>56700</v>
      </c>
      <c r="H70" s="103"/>
    </row>
    <row r="71" spans="1:8" s="1" customFormat="1" ht="12.75" customHeight="1" thickBot="1">
      <c r="A71" s="22" t="s">
        <v>63</v>
      </c>
      <c r="B71" s="20"/>
      <c r="C71" s="20"/>
      <c r="D71" s="20"/>
      <c r="E71" s="20"/>
      <c r="F71" s="20"/>
      <c r="G71" s="99">
        <f>ROUND(G70*0.2,2)</f>
        <v>11340</v>
      </c>
      <c r="H71" s="99"/>
    </row>
    <row r="72" spans="1:8" s="1" customFormat="1" ht="12.75" customHeight="1" thickBot="1">
      <c r="A72" s="22" t="s">
        <v>69</v>
      </c>
      <c r="B72" s="20"/>
      <c r="C72" s="20"/>
      <c r="D72" s="20"/>
      <c r="E72" s="20"/>
      <c r="F72" s="20"/>
      <c r="G72" s="99">
        <v>52836.57</v>
      </c>
      <c r="H72" s="99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36">
        <f>SUM(G17+G24+G32+G57+G58+G59+G60+G61+G63+G64+G65+G70+G71+G72)</f>
        <v>1009523.09838</v>
      </c>
      <c r="H73" s="36"/>
    </row>
    <row r="74" spans="1:8" ht="12.75" customHeight="1" thickBot="1">
      <c r="A74" s="85" t="s">
        <v>79</v>
      </c>
      <c r="B74" s="40"/>
      <c r="C74" s="40"/>
      <c r="D74" s="40"/>
      <c r="E74" s="40"/>
      <c r="F74" s="40"/>
      <c r="G74" s="41">
        <f>SUM(G6+G15-G73)</f>
        <v>-81480.35837999999</v>
      </c>
      <c r="H74" s="41"/>
    </row>
    <row r="75" spans="1:7" ht="12.75" customHeight="1">
      <c r="A75" t="s">
        <v>20</v>
      </c>
      <c r="G75" t="s">
        <v>73</v>
      </c>
    </row>
    <row r="76" spans="1:7" ht="12.75" customHeight="1">
      <c r="A76" t="s">
        <v>66</v>
      </c>
      <c r="G76" t="s">
        <v>74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2019-03-24T04:14:46Z</cp:lastPrinted>
  <dcterms:created xsi:type="dcterms:W3CDTF">1996-10-08T23:32:33Z</dcterms:created>
  <dcterms:modified xsi:type="dcterms:W3CDTF">2019-04-10T03:05:44Z</dcterms:modified>
  <cp:category/>
  <cp:version/>
  <cp:contentType/>
  <cp:contentStatus/>
</cp:coreProperties>
</file>