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<sst xmlns="http://schemas.openxmlformats.org/spreadsheetml/2006/main" count="99" uniqueCount="98">
  <si>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</si>
  <si>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</si>
  <si>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</si>
  <si>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</si>
  <si>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</si>
  <si>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</si>
  <si>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</si>
  <si>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</si>
  <si>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</si>
  <si>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</si>
  <si>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</si>
  <si>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</si>
  <si>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</si>
  <si>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</si>
  <si>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</si>
  <si>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</si>
  <si>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</si>
  <si>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</si>
  <si>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</si>
  <si>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</si>
  <si>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</si>
  <si>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</si>
  <si>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</si>
  <si>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</si>
  <si>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</si>
  <si>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</si>
  <si>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</si>
  <si>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</si>
  <si>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</si>
  <si>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</si>
  <si>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</si>
  <si>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</si>
  <si>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</si>
  <si>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</si>
  <si>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</si>
  <si>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</si>
  <si>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</si>
  <si>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</si>
  <si>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</si>
  <si>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</si>
  <si>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</si>
  <si>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</si>
  <si>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</si>
  <si>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</si>
  <si>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</si>
  <si>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</si>
  <si>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</si>
  <si>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</si>
  <si>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</si>
  <si>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</si>
  <si>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</si>
  <si>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</si>
  <si>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</si>
  <si>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</si>
  <si>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</si>
  <si>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</si>
  <si>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</si>
  <si>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</si>
  <si>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Стальского 10</t>
  </si>
  <si>
    <t>ОДН</t>
  </si>
  <si>
    <t xml:space="preserve">                                                                                Жилой дом по адресу: </t>
  </si>
  <si>
    <t>1.5. Техническое обследование систем вентиляции</t>
  </si>
  <si>
    <t xml:space="preserve">Н.И. Федорова </t>
  </si>
  <si>
    <t>С.Г. Захаров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</si>
  <si>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</si>
  <si>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</si>
  <si>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</si>
  <si>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</si>
  <si>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</si>
  <si>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</si>
  <si>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</si>
  <si>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</si>
  <si>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</si>
  <si>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</si>
  <si>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</si>
  <si>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</si>
  <si>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</si>
  <si>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</si>
  <si>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</si>
  <si>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</si>
  <si>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</si>
  <si>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</si>
  <si>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</si>
  <si>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10.1. Проведение общих собраний собственников (изготовление документов)</t>
  </si>
  <si>
    <t xml:space="preserve">Герметизация межпанельных швов </t>
  </si>
  <si>
    <t>Покраска МАФ</t>
  </si>
  <si>
    <t>Прочистка канализации</t>
  </si>
  <si>
    <t>Ремонт системы канализации</t>
  </si>
  <si>
    <t>Замена элемента питания к ВКТ</t>
  </si>
  <si>
    <t>Ремонт подъезда</t>
  </si>
  <si>
    <t xml:space="preserve">Изготовление и монтаж металлоизделий </t>
  </si>
  <si>
    <t xml:space="preserve">Кронирование и валка деревьев </t>
  </si>
  <si>
    <t>Акт выполненных работ  за январь - декабрь 2020 года</t>
  </si>
  <si>
    <t>Остаток (перерасход) переходящий на 01.01.2021 года</t>
  </si>
  <si>
    <t>Изготовление табличек</t>
  </si>
  <si>
    <t xml:space="preserve">Работы по устройству полов в МОП </t>
  </si>
  <si>
    <t>Устройство санплощадки для КГО</t>
  </si>
  <si>
    <t>Окрашивание стен в МОП (под почтовыми ящиками)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</si>
</sst>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82" fontId="0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B43">
      <selection activeCell="K59" sqref="K59:L68"/>
    </sheetView>
  </sheetViews>
  <sheetFormatPr defaultColWidth="9.140625" defaultRowHeight="12.75" customHeight="1"/>
  <cols>
    <col min="1" max="1" width="10.140625" style="0" bestFit="1" customWidth="1"/>
    <col min="6" max="6" width="42.8515625" style="0" customWidth="1"/>
    <col min="7" max="7" width="14.8515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92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60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3">
        <v>13005.6</v>
      </c>
      <c r="H3" s="95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3"/>
      <c r="G4" s="83">
        <v>23.7</v>
      </c>
      <c r="H4" s="96"/>
      <c r="I4" s="3"/>
      <c r="J4" s="105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4"/>
      <c r="H5" s="97" t="s">
        <v>59</v>
      </c>
    </row>
    <row r="6" spans="1:8" ht="12.75" customHeight="1">
      <c r="A6" s="67" t="s">
        <v>65</v>
      </c>
      <c r="B6" s="4"/>
      <c r="C6" s="4"/>
      <c r="D6" s="4"/>
      <c r="E6" s="4"/>
      <c r="F6" s="4"/>
      <c r="G6" s="80">
        <v>78116.68</v>
      </c>
      <c r="H6" s="98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8">
        <v>431724.69</v>
      </c>
      <c r="H7" s="33">
        <v>89188.05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3697294.7</v>
      </c>
      <c r="H8" s="34">
        <v>652343.48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8">
        <v>3819229.61</v>
      </c>
      <c r="H9" s="33">
        <v>672017.94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78">
        <f>SUM(G7+G8-G9)</f>
        <v>309789.78000000026</v>
      </c>
      <c r="H10" s="78">
        <f>SUM(H7+H8-H9)</f>
        <v>69513.59000000008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8">
        <v>22767.94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78">
        <v>12000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78">
        <v>12500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79">
        <f>SUM(G11+G12-G13)</f>
        <v>22267.940000000002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5">
        <f>G9+G13+H9</f>
        <v>4503747.55</v>
      </c>
      <c r="H15" s="99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6" t="s">
        <v>56</v>
      </c>
      <c r="H16" s="96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235910.01</v>
      </c>
      <c r="H17" s="100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9"/>
      <c r="H18" s="101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102097.25</v>
      </c>
      <c r="H19" s="7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30833.37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76392.91</v>
      </c>
      <c r="H21" s="7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3176.48</v>
      </c>
      <c r="H22" s="77"/>
    </row>
    <row r="23" spans="1:8" ht="12.75" customHeight="1" thickBot="1">
      <c r="A23" s="11" t="s">
        <v>61</v>
      </c>
      <c r="B23" s="5"/>
      <c r="C23" s="17"/>
      <c r="D23" s="5"/>
      <c r="E23" s="5"/>
      <c r="F23" s="5"/>
      <c r="G23" s="29">
        <v>23410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496930.2100000001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87"/>
      <c r="H25" s="50"/>
    </row>
    <row r="26" spans="1:8" ht="12.75" customHeight="1">
      <c r="A26" s="12" t="s">
        <v>28</v>
      </c>
      <c r="B26" s="3"/>
      <c r="C26" s="3"/>
      <c r="D26" s="3"/>
      <c r="E26" s="3"/>
      <c r="F26" s="3"/>
      <c r="G26" s="76">
        <v>165020.57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ROUND(G26*0.302,2)+712.42</f>
        <v>50548.63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76">
        <v>55418.15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6674.34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163238.52</v>
      </c>
      <c r="H30" s="7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88">
        <v>56030</v>
      </c>
      <c r="H31" s="38"/>
    </row>
    <row r="32" spans="1:8" ht="12.75" customHeight="1" thickBot="1">
      <c r="A32" s="59" t="s">
        <v>26</v>
      </c>
      <c r="B32" s="60"/>
      <c r="C32" s="60"/>
      <c r="D32" s="60"/>
      <c r="E32" s="60"/>
      <c r="F32" s="61"/>
      <c r="G32" s="89">
        <f>G33+G39+G44+G49+G54+G55+G56</f>
        <v>592897.33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74">
        <f>SUM(G34:G38)</f>
        <v>3798.59</v>
      </c>
      <c r="H33" s="52"/>
    </row>
    <row r="34" spans="1:8" ht="12.75" customHeight="1">
      <c r="A34" s="12" t="s">
        <v>34</v>
      </c>
      <c r="B34" s="3"/>
      <c r="C34" s="3"/>
      <c r="D34" s="3"/>
      <c r="E34" s="3"/>
      <c r="F34" s="3"/>
      <c r="G34" s="76">
        <v>0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0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3049.34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6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749.25</v>
      </c>
      <c r="H38" s="34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2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8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6">
        <v>0</v>
      </c>
      <c r="H43" s="38"/>
    </row>
    <row r="44" spans="1:8" ht="12.75" customHeight="1">
      <c r="A44" s="44" t="s">
        <v>36</v>
      </c>
      <c r="B44" s="55"/>
      <c r="C44" s="55"/>
      <c r="D44" s="55"/>
      <c r="E44" s="55"/>
      <c r="F44" s="55"/>
      <c r="G44" s="75">
        <f>SUM(G45:G48)</f>
        <v>218494.08</v>
      </c>
      <c r="H44" s="56"/>
    </row>
    <row r="45" spans="1:8" ht="12.75" customHeight="1">
      <c r="A45" s="10" t="s">
        <v>16</v>
      </c>
      <c r="B45" s="2"/>
      <c r="C45" s="2"/>
      <c r="D45" s="2"/>
      <c r="E45" s="2"/>
      <c r="F45" s="2"/>
      <c r="G45" s="79">
        <v>218494.08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8">
        <f>(G45-218494.08)*0.302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0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0">
        <v>0</v>
      </c>
      <c r="H48" s="37"/>
    </row>
    <row r="49" spans="1:8" ht="12.75" customHeight="1">
      <c r="A49" s="51" t="s">
        <v>40</v>
      </c>
      <c r="B49" s="58"/>
      <c r="C49" s="58"/>
      <c r="D49" s="58"/>
      <c r="E49" s="58"/>
      <c r="F49" s="58"/>
      <c r="G49" s="74">
        <f>SUM(G50+G51+G52+G53)</f>
        <v>355866.01</v>
      </c>
      <c r="H49" s="52"/>
    </row>
    <row r="50" spans="1:8" ht="12.75" customHeight="1">
      <c r="A50" s="10" t="s">
        <v>43</v>
      </c>
      <c r="B50" s="2"/>
      <c r="C50" s="2"/>
      <c r="D50" s="2"/>
      <c r="E50" s="2"/>
      <c r="F50" s="2"/>
      <c r="G50" s="80">
        <v>265102.64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0">
        <f>ROUND(G50*0.302,2)</f>
        <v>80061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0">
        <v>4616.5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0">
        <v>6085.87</v>
      </c>
      <c r="H53" s="37"/>
    </row>
    <row r="54" spans="1:8" ht="12.75" customHeight="1">
      <c r="A54" s="51" t="s">
        <v>46</v>
      </c>
      <c r="B54" s="58"/>
      <c r="C54" s="58"/>
      <c r="D54" s="58"/>
      <c r="E54" s="58"/>
      <c r="F54" s="58"/>
      <c r="G54" s="74">
        <v>642.48</v>
      </c>
      <c r="H54" s="52"/>
    </row>
    <row r="55" spans="1:8" ht="12.75" customHeight="1">
      <c r="A55" s="51" t="s">
        <v>47</v>
      </c>
      <c r="B55" s="58"/>
      <c r="C55" s="58"/>
      <c r="D55" s="58"/>
      <c r="E55" s="58"/>
      <c r="F55" s="58"/>
      <c r="G55" s="75">
        <v>867.91</v>
      </c>
      <c r="H55" s="56"/>
    </row>
    <row r="56" spans="1:8" ht="12.75" customHeight="1" thickBot="1">
      <c r="A56" s="53" t="s">
        <v>48</v>
      </c>
      <c r="B56" s="57"/>
      <c r="C56" s="57"/>
      <c r="D56" s="57"/>
      <c r="E56" s="57"/>
      <c r="F56" s="57"/>
      <c r="G56" s="81">
        <v>13228.26</v>
      </c>
      <c r="H56" s="68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0">
        <v>73347.64</v>
      </c>
      <c r="H57" s="69"/>
    </row>
    <row r="58" spans="1:8" ht="12.75" customHeight="1" thickBot="1">
      <c r="A58" s="62" t="s">
        <v>54</v>
      </c>
      <c r="B58" s="63"/>
      <c r="C58" s="63"/>
      <c r="D58" s="63"/>
      <c r="E58" s="63"/>
      <c r="F58" s="63"/>
      <c r="G58" s="91">
        <v>0</v>
      </c>
      <c r="H58" s="54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2">
        <v>7800</v>
      </c>
      <c r="H59" s="102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2">
        <f>ROUND(G3*4.19*K1,2)+30000+10.06+9364</f>
        <v>693295.63</v>
      </c>
      <c r="H60" s="102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3">
        <v>1244.7</v>
      </c>
      <c r="H61" s="102"/>
    </row>
    <row r="62" spans="1:8" ht="12.75" customHeight="1">
      <c r="A62" s="18" t="s">
        <v>68</v>
      </c>
      <c r="B62" s="9"/>
      <c r="C62" s="9"/>
      <c r="D62" s="9"/>
      <c r="E62" s="9"/>
      <c r="F62" s="9"/>
      <c r="G62" s="90">
        <f>ROUND((G9+G13+H9)*20%,2)</f>
        <v>900749.51</v>
      </c>
      <c r="H62" s="69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06"/>
      <c r="H63" s="103"/>
    </row>
    <row r="64" spans="1:8" ht="12.75" customHeight="1" thickBot="1">
      <c r="A64" s="64" t="s">
        <v>71</v>
      </c>
      <c r="B64" s="7"/>
      <c r="C64" s="7"/>
      <c r="D64" s="7"/>
      <c r="E64" s="7"/>
      <c r="F64" s="7"/>
      <c r="G64" s="93">
        <f>(G9+G13+H9)*1%</f>
        <v>45037.4755</v>
      </c>
      <c r="H64" s="104"/>
    </row>
    <row r="65" spans="1:8" ht="12.75" customHeight="1" thickBot="1">
      <c r="A65" s="64" t="s">
        <v>72</v>
      </c>
      <c r="B65" s="7"/>
      <c r="C65" s="7"/>
      <c r="D65" s="7"/>
      <c r="E65" s="7"/>
      <c r="F65" s="7"/>
      <c r="G65" s="93">
        <f>G66+G67+G68+G69+G70+G71</f>
        <v>12755.269999999999</v>
      </c>
      <c r="H65" s="70"/>
    </row>
    <row r="66" spans="1:8" s="31" customFormat="1" ht="12.75" customHeight="1">
      <c r="A66" s="118" t="s">
        <v>83</v>
      </c>
      <c r="B66" s="4"/>
      <c r="C66" s="4"/>
      <c r="D66" s="4"/>
      <c r="E66" s="4"/>
      <c r="F66" s="4"/>
      <c r="G66" s="74">
        <v>500</v>
      </c>
      <c r="H66" s="119"/>
    </row>
    <row r="67" spans="1:8" s="31" customFormat="1" ht="12.75" customHeight="1">
      <c r="A67" s="115" t="s">
        <v>74</v>
      </c>
      <c r="B67" s="5"/>
      <c r="C67" s="5"/>
      <c r="D67" s="5"/>
      <c r="E67" s="5"/>
      <c r="F67" s="5"/>
      <c r="G67" s="75"/>
      <c r="H67" s="114"/>
    </row>
    <row r="68" spans="1:8" s="31" customFormat="1" ht="12.75" customHeight="1">
      <c r="A68" s="115" t="s">
        <v>75</v>
      </c>
      <c r="B68" s="5"/>
      <c r="C68" s="5"/>
      <c r="D68" s="5"/>
      <c r="E68" s="5"/>
      <c r="F68" s="5"/>
      <c r="G68" s="75">
        <v>15606.72</v>
      </c>
      <c r="H68" s="114"/>
    </row>
    <row r="69" spans="1:8" s="31" customFormat="1" ht="12.75" customHeight="1">
      <c r="A69" s="115" t="s">
        <v>76</v>
      </c>
      <c r="B69" s="5"/>
      <c r="C69" s="5"/>
      <c r="D69" s="5"/>
      <c r="E69" s="5"/>
      <c r="F69" s="5"/>
      <c r="G69" s="75">
        <v>-8400.45</v>
      </c>
      <c r="H69" s="114"/>
    </row>
    <row r="70" spans="1:8" s="31" customFormat="1" ht="12.75" customHeight="1">
      <c r="A70" s="115" t="s">
        <v>77</v>
      </c>
      <c r="B70" s="5"/>
      <c r="C70" s="5"/>
      <c r="D70" s="5"/>
      <c r="E70" s="5"/>
      <c r="F70" s="5"/>
      <c r="G70" s="75">
        <v>4682</v>
      </c>
      <c r="H70" s="114"/>
    </row>
    <row r="71" spans="1:8" ht="29.25" customHeight="1" thickBot="1">
      <c r="A71" s="122" t="s">
        <v>78</v>
      </c>
      <c r="B71" s="123"/>
      <c r="C71" s="123"/>
      <c r="D71" s="123"/>
      <c r="E71" s="123"/>
      <c r="F71" s="124"/>
      <c r="G71" s="82">
        <v>367</v>
      </c>
      <c r="H71" s="116"/>
    </row>
    <row r="72" spans="1:8" s="1" customFormat="1" ht="12.75" customHeight="1" thickBot="1">
      <c r="A72" s="64" t="s">
        <v>73</v>
      </c>
      <c r="B72" s="7"/>
      <c r="C72" s="7"/>
      <c r="D72" s="7"/>
      <c r="E72" s="7"/>
      <c r="F72" s="7"/>
      <c r="G72" s="93">
        <f>SUM(G73:G85)</f>
        <v>530974.6400000001</v>
      </c>
      <c r="H72" s="117"/>
    </row>
    <row r="73" spans="1:8" s="1" customFormat="1" ht="12.75" customHeight="1">
      <c r="A73" s="107" t="s">
        <v>84</v>
      </c>
      <c r="B73" s="4"/>
      <c r="C73" s="4"/>
      <c r="D73" s="4"/>
      <c r="E73" s="4"/>
      <c r="F73" s="4"/>
      <c r="G73" s="74">
        <v>6558</v>
      </c>
      <c r="H73" s="120"/>
    </row>
    <row r="74" spans="1:8" s="1" customFormat="1" ht="12.75" customHeight="1">
      <c r="A74" s="107" t="s">
        <v>85</v>
      </c>
      <c r="B74" s="4"/>
      <c r="C74" s="4"/>
      <c r="D74" s="4"/>
      <c r="E74" s="4"/>
      <c r="F74" s="4"/>
      <c r="G74" s="74">
        <v>19347.58</v>
      </c>
      <c r="H74" s="108"/>
    </row>
    <row r="75" spans="1:8" s="1" customFormat="1" ht="12.75" customHeight="1">
      <c r="A75" s="107" t="s">
        <v>86</v>
      </c>
      <c r="B75" s="4"/>
      <c r="C75" s="4"/>
      <c r="D75" s="4"/>
      <c r="E75" s="4"/>
      <c r="F75" s="4"/>
      <c r="G75" s="74">
        <v>15000</v>
      </c>
      <c r="H75" s="108"/>
    </row>
    <row r="76" spans="1:8" s="1" customFormat="1" ht="12.75" customHeight="1">
      <c r="A76" s="107" t="s">
        <v>87</v>
      </c>
      <c r="B76" s="4"/>
      <c r="C76" s="4"/>
      <c r="D76" s="4"/>
      <c r="E76" s="4"/>
      <c r="F76" s="4"/>
      <c r="G76" s="74">
        <v>43216.05</v>
      </c>
      <c r="H76" s="108"/>
    </row>
    <row r="77" spans="1:8" s="1" customFormat="1" ht="12.75" customHeight="1">
      <c r="A77" s="107" t="s">
        <v>88</v>
      </c>
      <c r="B77" s="4"/>
      <c r="C77" s="4"/>
      <c r="D77" s="4"/>
      <c r="E77" s="4"/>
      <c r="F77" s="4"/>
      <c r="G77" s="74">
        <v>1500</v>
      </c>
      <c r="H77" s="108"/>
    </row>
    <row r="78" spans="1:8" s="1" customFormat="1" ht="12.75" customHeight="1">
      <c r="A78" s="107" t="s">
        <v>89</v>
      </c>
      <c r="B78" s="4"/>
      <c r="C78" s="4"/>
      <c r="D78" s="4"/>
      <c r="E78" s="4"/>
      <c r="F78" s="4"/>
      <c r="G78" s="74">
        <v>222515.9</v>
      </c>
      <c r="H78" s="108"/>
    </row>
    <row r="79" spans="1:8" s="1" customFormat="1" ht="12.75" customHeight="1">
      <c r="A79" s="107" t="s">
        <v>90</v>
      </c>
      <c r="B79" s="4"/>
      <c r="C79" s="4"/>
      <c r="D79" s="4"/>
      <c r="E79" s="4"/>
      <c r="F79" s="4"/>
      <c r="G79" s="74">
        <v>135300</v>
      </c>
      <c r="H79" s="108"/>
    </row>
    <row r="80" spans="1:8" s="1" customFormat="1" ht="12.75" customHeight="1">
      <c r="A80" s="107" t="s">
        <v>91</v>
      </c>
      <c r="B80" s="4"/>
      <c r="C80" s="4"/>
      <c r="D80" s="4"/>
      <c r="E80" s="4"/>
      <c r="F80" s="4"/>
      <c r="G80" s="74">
        <v>40800</v>
      </c>
      <c r="H80" s="108"/>
    </row>
    <row r="81" spans="1:8" s="1" customFormat="1" ht="12.75" customHeight="1">
      <c r="A81" s="107" t="s">
        <v>94</v>
      </c>
      <c r="B81" s="4"/>
      <c r="C81" s="4"/>
      <c r="D81" s="4"/>
      <c r="E81" s="4"/>
      <c r="F81" s="4"/>
      <c r="G81" s="74">
        <v>780</v>
      </c>
      <c r="H81" s="108"/>
    </row>
    <row r="82" spans="1:8" s="1" customFormat="1" ht="12.75" customHeight="1">
      <c r="A82" s="107" t="s">
        <v>95</v>
      </c>
      <c r="B82" s="4"/>
      <c r="C82" s="4"/>
      <c r="D82" s="4"/>
      <c r="E82" s="4"/>
      <c r="F82" s="4"/>
      <c r="G82" s="74">
        <v>15836.53</v>
      </c>
      <c r="H82" s="108"/>
    </row>
    <row r="83" spans="1:8" s="1" customFormat="1" ht="12.75" customHeight="1">
      <c r="A83" s="107" t="s">
        <v>96</v>
      </c>
      <c r="B83" s="4"/>
      <c r="C83" s="4"/>
      <c r="D83" s="4"/>
      <c r="E83" s="4"/>
      <c r="F83" s="4"/>
      <c r="G83" s="74">
        <v>23311.58</v>
      </c>
      <c r="H83" s="108"/>
    </row>
    <row r="84" spans="1:8" s="1" customFormat="1" ht="12.75" customHeight="1">
      <c r="A84" s="107" t="s">
        <v>97</v>
      </c>
      <c r="B84" s="4"/>
      <c r="C84" s="4"/>
      <c r="D84" s="4"/>
      <c r="E84" s="4"/>
      <c r="F84" s="4"/>
      <c r="G84" s="74">
        <v>6809</v>
      </c>
      <c r="H84" s="108"/>
    </row>
    <row r="85" spans="1:8" s="1" customFormat="1" ht="12.75" customHeight="1" thickBot="1">
      <c r="A85" s="107"/>
      <c r="B85" s="4"/>
      <c r="C85" s="4"/>
      <c r="D85" s="4"/>
      <c r="E85" s="4"/>
      <c r="F85" s="4"/>
      <c r="G85" s="74"/>
      <c r="H85" s="121"/>
    </row>
    <row r="86" spans="1:8" s="1" customFormat="1" ht="12.75" customHeight="1">
      <c r="A86" s="66" t="s">
        <v>79</v>
      </c>
      <c r="B86" s="109"/>
      <c r="C86" s="109"/>
      <c r="D86" s="109"/>
      <c r="E86" s="109"/>
      <c r="F86" s="110"/>
      <c r="G86" s="112">
        <v>77280</v>
      </c>
      <c r="H86" s="111"/>
    </row>
    <row r="87" spans="1:8" ht="12.75" customHeight="1" thickBot="1">
      <c r="A87" s="22" t="s">
        <v>80</v>
      </c>
      <c r="B87" s="65"/>
      <c r="C87" s="65"/>
      <c r="D87" s="65"/>
      <c r="E87" s="65"/>
      <c r="F87" s="65"/>
      <c r="G87" s="72">
        <f>ROUND(G86*0.271,2)</f>
        <v>20942.88</v>
      </c>
      <c r="H87" s="71"/>
    </row>
    <row r="88" spans="1:8" ht="12.75" customHeight="1" thickBot="1">
      <c r="A88" s="22" t="s">
        <v>81</v>
      </c>
      <c r="B88" s="65"/>
      <c r="C88" s="65"/>
      <c r="D88" s="65"/>
      <c r="E88" s="65"/>
      <c r="F88" s="65"/>
      <c r="G88" s="72">
        <v>493566.62</v>
      </c>
      <c r="H88" s="71"/>
    </row>
    <row r="89" spans="1:8" ht="12.75" customHeight="1" thickBot="1">
      <c r="A89" s="22" t="s">
        <v>82</v>
      </c>
      <c r="B89" s="65"/>
      <c r="C89" s="65"/>
      <c r="D89" s="65"/>
      <c r="E89" s="65"/>
      <c r="F89" s="65"/>
      <c r="G89" s="72">
        <v>151391</v>
      </c>
      <c r="H89" s="71"/>
    </row>
    <row r="90" spans="1:8" ht="12.75" customHeight="1" thickBot="1">
      <c r="A90" s="39" t="s">
        <v>19</v>
      </c>
      <c r="B90" s="40"/>
      <c r="C90" s="40"/>
      <c r="D90" s="40"/>
      <c r="E90" s="40"/>
      <c r="F90" s="40"/>
      <c r="G90" s="85">
        <f>SUM(G17+G24+G32+G57+G58+G59+G60+G61+G62+G64+G65+G72+G86+G87+G88+G89)</f>
        <v>4334122.9155</v>
      </c>
      <c r="H90" s="36"/>
    </row>
    <row r="91" spans="1:8" ht="12.75" customHeight="1" thickBot="1">
      <c r="A91" s="41" t="s">
        <v>93</v>
      </c>
      <c r="B91" s="40"/>
      <c r="C91" s="40"/>
      <c r="D91" s="40"/>
      <c r="E91" s="40"/>
      <c r="F91" s="40"/>
      <c r="G91" s="94">
        <f>SUM(G6+G15-G90)</f>
        <v>247741.3144999994</v>
      </c>
      <c r="H91" s="42"/>
    </row>
    <row r="92" spans="1:7" ht="12.75" customHeight="1">
      <c r="A92" t="s">
        <v>20</v>
      </c>
      <c r="G92" t="s">
        <v>63</v>
      </c>
    </row>
    <row r="93" spans="1:7" ht="12.75" customHeight="1">
      <c r="A93" t="s">
        <v>57</v>
      </c>
      <c r="G93" t="s">
        <v>62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2020-03-06T08:24:56Z</cp:lastPrinted>
  <dcterms:created xsi:type="dcterms:W3CDTF">1996-10-08T23:32:33Z</dcterms:created>
  <dcterms:modified xsi:type="dcterms:W3CDTF">2021-03-30T11:04:11Z</dcterms:modified>
  <cp:category/>
  <cp:version/>
  <cp:contentType/>
  <cp:contentStatus/>
</cp:coreProperties>
</file>