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<sst xmlns="http://schemas.openxmlformats.org/spreadsheetml/2006/main" count="90" uniqueCount="89">
  <si>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</si>
  <si>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</si>
  <si>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</si>
  <si>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</si>
  <si>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</si>
  <si>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</si>
  <si>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</si>
  <si>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</si>
  <si>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</si>
  <si>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</si>
  <si>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</si>
  <si>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</si>
  <si>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</si>
  <si>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</si>
  <si>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</si>
  <si>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</si>
  <si>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</si>
  <si>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</si>
  <si>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</si>
  <si>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</si>
  <si>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</si>
  <si>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</si>
  <si>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</si>
  <si>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</si>
  <si>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</si>
  <si>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</si>
  <si>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</si>
  <si>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</si>
  <si>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</si>
  <si>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</si>
  <si>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</si>
  <si>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</si>
  <si>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</si>
  <si>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</si>
  <si>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</si>
  <si>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</si>
  <si>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</si>
  <si>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</si>
  <si>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</si>
  <si>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</si>
  <si>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</si>
  <si>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</si>
  <si>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</si>
  <si>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</si>
  <si>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</si>
  <si>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</si>
  <si>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</si>
  <si>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</si>
  <si>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</si>
  <si>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</si>
  <si>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</si>
  <si>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</si>
  <si>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</si>
  <si>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</si>
  <si>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</si>
  <si>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</si>
  <si>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</si>
  <si>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</si>
  <si>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Кучерявенко 8</t>
  </si>
  <si>
    <t>ОДН</t>
  </si>
  <si>
    <t xml:space="preserve">                                                                                  Жилой дом по адресу: </t>
  </si>
  <si>
    <t>Н.Г. Лукина</t>
  </si>
  <si>
    <t>С.Г. Захаров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</si>
  <si>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</si>
  <si>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</si>
  <si>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</si>
  <si>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</si>
  <si>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</si>
  <si>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</si>
  <si>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</si>
  <si>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</si>
  <si>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</si>
  <si>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</si>
  <si>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</si>
  <si>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</si>
  <si>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</si>
  <si>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</si>
  <si>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</si>
  <si>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</si>
  <si>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</si>
  <si>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13.Отчисления от вознаграждения представителю собственников</t>
  </si>
  <si>
    <t>14.ОДН</t>
  </si>
  <si>
    <t>15. ВДГО</t>
  </si>
  <si>
    <t>Диагностика ВДГО</t>
  </si>
  <si>
    <t>Техническое обслуживание трехфазного комплекса учета электрической энергии</t>
  </si>
  <si>
    <t>10.1. Проведение общих собраний собственников (изготовление документов)</t>
  </si>
  <si>
    <t xml:space="preserve">Кронирование и валка деревьев </t>
  </si>
  <si>
    <t>Акт выполненных работ за январь -  декабрь 2020 года</t>
  </si>
  <si>
    <t>Остаток (перерасход) переходящий на 01.01.2021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</si>
</sst>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B1">
      <selection activeCell="L14" sqref="L14"/>
    </sheetView>
  </sheetViews>
  <sheetFormatPr defaultColWidth="9.140625" defaultRowHeight="12.75" customHeight="1"/>
  <cols>
    <col min="1" max="1" width="10.140625" style="0" bestFit="1" customWidth="1"/>
    <col min="6" max="6" width="42.28125" style="0" customWidth="1"/>
    <col min="7" max="7" width="15.28125" style="0" customWidth="1"/>
    <col min="8" max="8" width="15.7109375" style="0" customWidth="1"/>
    <col min="9" max="9" width="13.140625" style="0" customWidth="1"/>
    <col min="10" max="10" width="13.8515625" style="0" customWidth="1"/>
    <col min="11" max="11" width="12.421875" style="0" customWidth="1"/>
    <col min="12" max="12" width="12.00390625" style="0" customWidth="1"/>
  </cols>
  <sheetData>
    <row r="1" spans="1:11" ht="12.75" customHeight="1">
      <c r="A1" s="1"/>
      <c r="B1" s="1"/>
      <c r="C1" s="8" t="s">
        <v>87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60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7">
        <v>5537.5</v>
      </c>
      <c r="H3" s="100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87">
        <v>20.35</v>
      </c>
      <c r="H4" s="107"/>
      <c r="I4" s="3"/>
      <c r="J4" s="43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8"/>
      <c r="H5" s="108" t="s">
        <v>59</v>
      </c>
    </row>
    <row r="6" spans="1:8" ht="12.75" customHeight="1">
      <c r="A6" s="70" t="s">
        <v>65</v>
      </c>
      <c r="B6" s="4"/>
      <c r="C6" s="4"/>
      <c r="D6" s="4"/>
      <c r="E6" s="4"/>
      <c r="F6" s="4"/>
      <c r="G6" s="82">
        <v>163616.61</v>
      </c>
      <c r="H6" s="124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0">
        <v>96027.36</v>
      </c>
      <c r="H7" s="33">
        <v>5159.61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1341685.8</v>
      </c>
      <c r="H8" s="34">
        <v>57148.92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0">
        <v>1297945.94</v>
      </c>
      <c r="H9" s="33">
        <v>55832.3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0">
        <f>SUM(G7+G8-G9)</f>
        <v>139767.2200000002</v>
      </c>
      <c r="H10" s="33">
        <f>SUM(H7+H8-H9)</f>
        <v>6476.229999999996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0">
        <v>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0">
        <v>6000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0">
        <v>5500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1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9">
        <f>G9+G13+H9</f>
        <v>1359278.24</v>
      </c>
      <c r="H15" s="125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56</v>
      </c>
      <c r="H16" s="123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63634.75</v>
      </c>
      <c r="H17" s="101"/>
    </row>
    <row r="18" spans="1:8" ht="12.75" customHeight="1" thickBot="1">
      <c r="A18" s="47" t="s">
        <v>32</v>
      </c>
      <c r="B18" s="20"/>
      <c r="C18" s="20"/>
      <c r="D18" s="20"/>
      <c r="E18" s="20"/>
      <c r="F18" s="20"/>
      <c r="G18" s="50"/>
      <c r="H18" s="102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43473.12</v>
      </c>
      <c r="H19" s="79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13128.88</v>
      </c>
      <c r="H20" s="79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2393.97</v>
      </c>
      <c r="H21" s="79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1316.78</v>
      </c>
      <c r="H22" s="79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3322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6"/>
      <c r="G24" s="30">
        <f>SUM(G26:G31)</f>
        <v>168230.45999999996</v>
      </c>
      <c r="H24" s="49"/>
    </row>
    <row r="25" spans="1:8" ht="12.75" customHeight="1" thickBot="1">
      <c r="A25" s="19" t="s">
        <v>25</v>
      </c>
      <c r="B25" s="20"/>
      <c r="C25" s="20"/>
      <c r="D25" s="20"/>
      <c r="E25" s="20"/>
      <c r="F25" s="48"/>
      <c r="G25" s="91"/>
      <c r="H25" s="51"/>
    </row>
    <row r="26" spans="1:8" ht="12.75" customHeight="1">
      <c r="A26" s="12" t="s">
        <v>28</v>
      </c>
      <c r="B26" s="3"/>
      <c r="C26" s="3"/>
      <c r="D26" s="3"/>
      <c r="E26" s="3"/>
      <c r="F26" s="3"/>
      <c r="G26" s="78">
        <v>68607.06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ROUND(G26*0.302,2)+303.35</f>
        <v>21022.68</v>
      </c>
      <c r="H27" s="79"/>
    </row>
    <row r="28" spans="1:8" ht="12.75" customHeight="1">
      <c r="A28" s="12" t="s">
        <v>8</v>
      </c>
      <c r="B28" s="3"/>
      <c r="C28" s="3"/>
      <c r="D28" s="3"/>
      <c r="E28" s="3"/>
      <c r="F28" s="3"/>
      <c r="G28" s="78">
        <v>6226.43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2873.01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69501.28</v>
      </c>
      <c r="H30" s="79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2">
        <v>0</v>
      </c>
      <c r="H31" s="38"/>
    </row>
    <row r="32" spans="1:8" ht="12.75" customHeight="1" thickBot="1">
      <c r="A32" s="60" t="s">
        <v>26</v>
      </c>
      <c r="B32" s="61"/>
      <c r="C32" s="61"/>
      <c r="D32" s="61"/>
      <c r="E32" s="61"/>
      <c r="F32" s="62"/>
      <c r="G32" s="93">
        <f>G33+G39+G44+G49+G54+G55+G56</f>
        <v>362656.00415999995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83">
        <f>SUM(G34:G38)</f>
        <v>214463.48416</v>
      </c>
      <c r="H33" s="53"/>
    </row>
    <row r="34" spans="1:8" ht="12.75" customHeight="1">
      <c r="A34" s="12" t="s">
        <v>34</v>
      </c>
      <c r="B34" s="3"/>
      <c r="C34" s="3"/>
      <c r="D34" s="3"/>
      <c r="E34" s="3"/>
      <c r="F34" s="3"/>
      <c r="G34" s="78">
        <v>156410.08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47235.84415999999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2227.38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8">
        <v>8590.18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86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0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8">
        <v>0</v>
      </c>
      <c r="H43" s="38"/>
    </row>
    <row r="44" spans="1:8" ht="12.75" customHeight="1">
      <c r="A44" s="45" t="s">
        <v>36</v>
      </c>
      <c r="B44" s="56"/>
      <c r="C44" s="56"/>
      <c r="D44" s="56"/>
      <c r="E44" s="56"/>
      <c r="F44" s="56"/>
      <c r="G44" s="84">
        <f>SUM(G45:G48)</f>
        <v>127786.24</v>
      </c>
      <c r="H44" s="57"/>
    </row>
    <row r="45" spans="1:8" ht="12.75" customHeight="1">
      <c r="A45" s="10" t="s">
        <v>16</v>
      </c>
      <c r="B45" s="2"/>
      <c r="C45" s="2"/>
      <c r="D45" s="2"/>
      <c r="E45" s="2"/>
      <c r="F45" s="2"/>
      <c r="G45" s="81">
        <v>96836.89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0">
        <f>ROUND(G45*0.302,2)</f>
        <v>29244.74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2">
        <v>1091.15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2">
        <v>613.46</v>
      </c>
      <c r="H48" s="37"/>
    </row>
    <row r="49" spans="1:8" ht="12.75" customHeight="1">
      <c r="A49" s="52" t="s">
        <v>40</v>
      </c>
      <c r="B49" s="59"/>
      <c r="C49" s="59"/>
      <c r="D49" s="59"/>
      <c r="E49" s="59"/>
      <c r="F49" s="59"/>
      <c r="G49" s="83">
        <f>SUM(G50+G51+G52+G53)</f>
        <v>0</v>
      </c>
      <c r="H49" s="53"/>
    </row>
    <row r="50" spans="1:8" ht="12.75" customHeight="1">
      <c r="A50" s="10" t="s">
        <v>43</v>
      </c>
      <c r="B50" s="2"/>
      <c r="C50" s="2"/>
      <c r="D50" s="2"/>
      <c r="E50" s="2"/>
      <c r="F50" s="2"/>
      <c r="G50" s="82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2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2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2">
        <v>0</v>
      </c>
      <c r="H53" s="37"/>
    </row>
    <row r="54" spans="1:8" ht="12.75" customHeight="1">
      <c r="A54" s="52" t="s">
        <v>46</v>
      </c>
      <c r="B54" s="59"/>
      <c r="C54" s="59"/>
      <c r="D54" s="59"/>
      <c r="E54" s="59"/>
      <c r="F54" s="59"/>
      <c r="G54" s="83">
        <v>477.31</v>
      </c>
      <c r="H54" s="53"/>
    </row>
    <row r="55" spans="1:8" ht="12.75" customHeight="1">
      <c r="A55" s="52" t="s">
        <v>47</v>
      </c>
      <c r="B55" s="59"/>
      <c r="C55" s="59"/>
      <c r="D55" s="59"/>
      <c r="E55" s="59"/>
      <c r="F55" s="59"/>
      <c r="G55" s="84">
        <v>956.97</v>
      </c>
      <c r="H55" s="57"/>
    </row>
    <row r="56" spans="1:8" ht="12.75" customHeight="1" thickBot="1">
      <c r="A56" s="54" t="s">
        <v>48</v>
      </c>
      <c r="B56" s="58"/>
      <c r="C56" s="58"/>
      <c r="D56" s="58"/>
      <c r="E56" s="58"/>
      <c r="F56" s="58"/>
      <c r="G56" s="85">
        <v>18972</v>
      </c>
      <c r="H56" s="71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4">
        <v>31231.5</v>
      </c>
      <c r="H57" s="72"/>
    </row>
    <row r="58" spans="1:8" ht="12.75" customHeight="1" thickBot="1">
      <c r="A58" s="63" t="s">
        <v>54</v>
      </c>
      <c r="B58" s="64"/>
      <c r="C58" s="64"/>
      <c r="D58" s="64"/>
      <c r="E58" s="64"/>
      <c r="F58" s="64"/>
      <c r="G58" s="95">
        <v>0</v>
      </c>
      <c r="H58" s="55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6">
        <v>6646</v>
      </c>
      <c r="H59" s="103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6">
        <v>0</v>
      </c>
      <c r="H60" s="103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1">
        <v>0</v>
      </c>
      <c r="H61" s="103"/>
    </row>
    <row r="62" spans="1:8" ht="12.75" customHeight="1">
      <c r="A62" s="18" t="s">
        <v>68</v>
      </c>
      <c r="B62" s="9"/>
      <c r="C62" s="9"/>
      <c r="D62" s="9"/>
      <c r="E62" s="9"/>
      <c r="F62" s="9"/>
      <c r="G62" s="94">
        <f>ROUND((G9+G13+H9)*20%,2)</f>
        <v>271855.65</v>
      </c>
      <c r="H62" s="72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97"/>
      <c r="H63" s="104"/>
    </row>
    <row r="64" spans="1:8" ht="12.75" customHeight="1" thickBot="1">
      <c r="A64" s="65" t="s">
        <v>71</v>
      </c>
      <c r="B64" s="7"/>
      <c r="C64" s="7"/>
      <c r="D64" s="7"/>
      <c r="E64" s="7"/>
      <c r="F64" s="7"/>
      <c r="G64" s="98">
        <f>(G9+G13+H9)*1%</f>
        <v>13592.7824</v>
      </c>
      <c r="H64" s="105"/>
    </row>
    <row r="65" spans="1:8" ht="12.75" customHeight="1" thickBot="1">
      <c r="A65" s="65" t="s">
        <v>72</v>
      </c>
      <c r="B65" s="7"/>
      <c r="C65" s="7"/>
      <c r="D65" s="7"/>
      <c r="E65" s="7"/>
      <c r="F65" s="7"/>
      <c r="G65" s="98">
        <f>G66+G67+G68+G69+G70+G71</f>
        <v>10132.42</v>
      </c>
      <c r="H65" s="73"/>
    </row>
    <row r="66" spans="1:8" s="31" customFormat="1" ht="12.75" customHeight="1">
      <c r="A66" s="116" t="s">
        <v>85</v>
      </c>
      <c r="B66" s="4"/>
      <c r="C66" s="4"/>
      <c r="D66" s="4"/>
      <c r="E66" s="4"/>
      <c r="F66" s="4"/>
      <c r="G66" s="83">
        <v>300</v>
      </c>
      <c r="H66" s="106"/>
    </row>
    <row r="67" spans="1:8" s="31" customFormat="1" ht="12.75" customHeight="1">
      <c r="A67" s="113" t="s">
        <v>75</v>
      </c>
      <c r="B67" s="5"/>
      <c r="C67" s="5"/>
      <c r="D67" s="5"/>
      <c r="E67" s="5"/>
      <c r="F67" s="5"/>
      <c r="G67" s="84"/>
      <c r="H67" s="112"/>
    </row>
    <row r="68" spans="1:8" s="31" customFormat="1" ht="12.75" customHeight="1">
      <c r="A68" s="113" t="s">
        <v>76</v>
      </c>
      <c r="B68" s="5"/>
      <c r="C68" s="5"/>
      <c r="D68" s="5"/>
      <c r="E68" s="5"/>
      <c r="F68" s="5"/>
      <c r="G68" s="84">
        <v>6645</v>
      </c>
      <c r="H68" s="112"/>
    </row>
    <row r="69" spans="1:8" s="31" customFormat="1" ht="12.75" customHeight="1">
      <c r="A69" s="113" t="s">
        <v>77</v>
      </c>
      <c r="B69" s="5"/>
      <c r="C69" s="5"/>
      <c r="D69" s="5"/>
      <c r="E69" s="5"/>
      <c r="F69" s="5"/>
      <c r="G69" s="84">
        <v>1038.42</v>
      </c>
      <c r="H69" s="112"/>
    </row>
    <row r="70" spans="1:8" s="31" customFormat="1" ht="12.75" customHeight="1">
      <c r="A70" s="113" t="s">
        <v>78</v>
      </c>
      <c r="B70" s="5"/>
      <c r="C70" s="5"/>
      <c r="D70" s="5"/>
      <c r="E70" s="5"/>
      <c r="F70" s="5"/>
      <c r="G70" s="84">
        <v>1993</v>
      </c>
      <c r="H70" s="112"/>
    </row>
    <row r="71" spans="1:8" ht="28.5" customHeight="1" thickBot="1">
      <c r="A71" s="120" t="s">
        <v>79</v>
      </c>
      <c r="B71" s="121"/>
      <c r="C71" s="121"/>
      <c r="D71" s="121"/>
      <c r="E71" s="121"/>
      <c r="F71" s="122"/>
      <c r="G71" s="86">
        <v>156</v>
      </c>
      <c r="H71" s="114"/>
    </row>
    <row r="72" spans="1:8" s="1" customFormat="1" ht="12.75" customHeight="1" thickBot="1">
      <c r="A72" s="65" t="s">
        <v>73</v>
      </c>
      <c r="B72" s="7"/>
      <c r="C72" s="7"/>
      <c r="D72" s="7"/>
      <c r="E72" s="7"/>
      <c r="F72" s="7"/>
      <c r="G72" s="73">
        <f>SUM(G73:G76)</f>
        <v>82449.67</v>
      </c>
      <c r="H72" s="117"/>
    </row>
    <row r="73" spans="1:8" s="1" customFormat="1" ht="12.75" customHeight="1">
      <c r="A73" s="109" t="s">
        <v>83</v>
      </c>
      <c r="B73" s="4"/>
      <c r="C73" s="4"/>
      <c r="D73" s="4"/>
      <c r="E73" s="4"/>
      <c r="F73" s="4"/>
      <c r="G73" s="115">
        <v>30590</v>
      </c>
      <c r="H73" s="118"/>
    </row>
    <row r="74" spans="1:8" s="1" customFormat="1" ht="12.75" customHeight="1">
      <c r="A74" s="109" t="s">
        <v>84</v>
      </c>
      <c r="B74" s="4"/>
      <c r="C74" s="4"/>
      <c r="D74" s="4"/>
      <c r="E74" s="4"/>
      <c r="F74" s="4"/>
      <c r="G74" s="110">
        <v>2859.67</v>
      </c>
      <c r="H74" s="33"/>
    </row>
    <row r="75" spans="1:8" s="1" customFormat="1" ht="12.75" customHeight="1">
      <c r="A75" s="109" t="s">
        <v>86</v>
      </c>
      <c r="B75" s="4"/>
      <c r="C75" s="4"/>
      <c r="D75" s="4"/>
      <c r="E75" s="4"/>
      <c r="F75" s="4"/>
      <c r="G75" s="110">
        <v>49000</v>
      </c>
      <c r="H75" s="33"/>
    </row>
    <row r="76" spans="1:8" s="1" customFormat="1" ht="12.75" customHeight="1" thickBot="1">
      <c r="A76" s="109"/>
      <c r="B76" s="4"/>
      <c r="C76" s="4"/>
      <c r="D76" s="4"/>
      <c r="E76" s="4"/>
      <c r="F76" s="4"/>
      <c r="G76" s="110"/>
      <c r="H76" s="119"/>
    </row>
    <row r="77" spans="1:8" ht="12.75" customHeight="1">
      <c r="A77" s="67" t="s">
        <v>74</v>
      </c>
      <c r="B77" s="68"/>
      <c r="C77" s="68"/>
      <c r="D77" s="68"/>
      <c r="E77" s="68"/>
      <c r="F77" s="69"/>
      <c r="G77" s="75">
        <v>83544</v>
      </c>
      <c r="H77" s="106"/>
    </row>
    <row r="78" spans="1:8" ht="12.75" customHeight="1" thickBot="1">
      <c r="A78" s="22" t="s">
        <v>80</v>
      </c>
      <c r="B78" s="66"/>
      <c r="C78" s="66"/>
      <c r="D78" s="66"/>
      <c r="E78" s="66"/>
      <c r="F78" s="66"/>
      <c r="G78" s="76">
        <f>ROUND(G77*0.271,2)</f>
        <v>22640.42</v>
      </c>
      <c r="H78" s="74"/>
    </row>
    <row r="79" spans="1:8" ht="12.75" customHeight="1" thickBot="1">
      <c r="A79" s="22" t="s">
        <v>81</v>
      </c>
      <c r="B79" s="66"/>
      <c r="C79" s="66"/>
      <c r="D79" s="66"/>
      <c r="E79" s="66"/>
      <c r="F79" s="66"/>
      <c r="G79" s="76">
        <v>48121.96</v>
      </c>
      <c r="H79" s="74"/>
    </row>
    <row r="80" spans="1:8" ht="12.75" customHeight="1" thickBot="1">
      <c r="A80" s="22" t="s">
        <v>82</v>
      </c>
      <c r="B80" s="66"/>
      <c r="C80" s="66"/>
      <c r="D80" s="66"/>
      <c r="E80" s="66"/>
      <c r="F80" s="66"/>
      <c r="G80" s="76">
        <v>64456.5</v>
      </c>
      <c r="H80" s="74"/>
    </row>
    <row r="81" spans="1:8" ht="12.75" customHeight="1" thickBot="1">
      <c r="A81" s="39" t="s">
        <v>19</v>
      </c>
      <c r="B81" s="40"/>
      <c r="C81" s="40"/>
      <c r="D81" s="40"/>
      <c r="E81" s="40"/>
      <c r="F81" s="40"/>
      <c r="G81" s="89">
        <f>SUM(G17+G24+G32+G57+G58+G59+G60+G61+G62+G64+G65+G72+G77+G78+G79+G80)</f>
        <v>1229192.11656</v>
      </c>
      <c r="H81" s="36"/>
    </row>
    <row r="82" spans="1:8" ht="12.75" customHeight="1" thickBot="1">
      <c r="A82" s="41" t="s">
        <v>88</v>
      </c>
      <c r="B82" s="40"/>
      <c r="C82" s="40"/>
      <c r="D82" s="40"/>
      <c r="E82" s="40"/>
      <c r="F82" s="40"/>
      <c r="G82" s="99">
        <f>SUM(G6+G15-G81)</f>
        <v>293702.7334400001</v>
      </c>
      <c r="H82" s="42"/>
    </row>
    <row r="83" spans="1:7" ht="12.75" customHeight="1">
      <c r="A83" t="s">
        <v>20</v>
      </c>
      <c r="G83" t="s">
        <v>62</v>
      </c>
    </row>
    <row r="84" spans="1:7" ht="12.75" customHeight="1">
      <c r="A84" t="s">
        <v>57</v>
      </c>
      <c r="G84" t="s">
        <v>61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2020-03-05T10:41:10Z</cp:lastPrinted>
  <dcterms:created xsi:type="dcterms:W3CDTF">1996-10-08T23:32:33Z</dcterms:created>
  <dcterms:modified xsi:type="dcterms:W3CDTF">2021-03-30T11:00:33Z</dcterms:modified>
  <cp:category/>
  <cp:version/>
  <cp:contentType/>
  <cp:contentStatus/>
</cp:coreProperties>
</file>