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<sst xmlns="http://schemas.openxmlformats.org/spreadsheetml/2006/main" count="81" uniqueCount="80">
  <si>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</si>
  <si>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</si>
  <si>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</si>
  <si>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</si>
  <si>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</si>
  <si>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</si>
  <si>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</si>
  <si>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</si>
  <si>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</si>
  <si>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</si>
  <si>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</si>
  <si>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</si>
  <si>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</si>
  <si>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</si>
  <si>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</si>
  <si>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</si>
  <si>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</si>
  <si>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</si>
  <si>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</si>
  <si>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</si>
  <si>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</si>
  <si>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</si>
  <si>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</si>
  <si>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</si>
  <si>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</si>
  <si>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</si>
  <si>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</si>
  <si>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</si>
  <si>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</si>
  <si>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</si>
  <si>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</si>
  <si>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</si>
  <si>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</si>
  <si>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</si>
  <si>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</si>
  <si>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</si>
  <si>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</si>
  <si>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</si>
  <si>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</si>
  <si>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</si>
  <si>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</si>
  <si>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</si>
  <si>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</si>
  <si>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</si>
  <si>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</si>
  <si>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</si>
  <si>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</si>
  <si>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</si>
  <si>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</si>
  <si>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</si>
  <si>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</si>
  <si>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</si>
  <si>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</si>
  <si>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</si>
  <si>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</si>
  <si>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</si>
  <si>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</si>
  <si>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</si>
  <si>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</si>
  <si>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</si>
  <si>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</si>
  <si>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</si>
  <si>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</si>
  <si>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</si>
  <si>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</si>
  <si>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</si>
  <si>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</si>
  <si>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</si>
  <si>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Кучерявенко 5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</si>
  <si>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</si>
  <si>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</si>
  <si>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</si>
  <si>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Ю.Г.Антипин</t>
  </si>
  <si>
    <t>Изготовление и установка металлоизделий</t>
  </si>
  <si>
    <t>С.Г.Захаров</t>
  </si>
  <si>
    <t>Замена канализации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</si>
  <si>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</si>
  <si>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</si>
  <si>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 xml:space="preserve">Ремонт отмостки </t>
  </si>
  <si>
    <t>Оперативное отключение и подключение э/энергии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</si>
</sst>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B1">
      <selection activeCell="I6" sqref="I6:M76"/>
    </sheetView>
  </sheetViews>
  <sheetFormatPr defaultColWidth="9.140625" defaultRowHeight="12.75"/>
  <cols>
    <col min="1" max="1" width="10.140625" style="0" bestFit="1" customWidth="1"/>
    <col min="6" max="6" width="42.57421875" style="0" customWidth="1"/>
    <col min="7" max="7" width="14.8515625" style="0" customWidth="1"/>
    <col min="8" max="8" width="12.4218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97">
        <v>2746.4</v>
      </c>
      <c r="H3" s="111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79"/>
      <c r="G4" s="97">
        <v>14.4</v>
      </c>
      <c r="H4" s="112"/>
      <c r="I4" s="3"/>
      <c r="J4" s="44"/>
    </row>
    <row r="5" spans="1:10" ht="12" customHeight="1" thickBot="1">
      <c r="A5" s="6"/>
      <c r="B5" s="7" t="s">
        <v>0</v>
      </c>
      <c r="C5" s="14" t="s">
        <v>23</v>
      </c>
      <c r="D5" s="7"/>
      <c r="E5" s="7"/>
      <c r="F5" s="7"/>
      <c r="G5" s="98"/>
      <c r="H5" s="113"/>
      <c r="I5" s="3"/>
      <c r="J5" s="3"/>
    </row>
    <row r="6" spans="1:8" ht="12" customHeight="1">
      <c r="A6" s="72" t="s">
        <v>69</v>
      </c>
      <c r="B6" s="4"/>
      <c r="C6" s="4"/>
      <c r="D6" s="4"/>
      <c r="E6" s="4"/>
      <c r="F6" s="4"/>
      <c r="G6" s="92">
        <v>-13378.52</v>
      </c>
      <c r="H6" s="114"/>
    </row>
    <row r="7" spans="1:8" ht="12" customHeight="1">
      <c r="A7" s="5" t="s">
        <v>70</v>
      </c>
      <c r="B7" s="5"/>
      <c r="C7" s="5"/>
      <c r="D7" s="5"/>
      <c r="E7" s="5"/>
      <c r="F7" s="5"/>
      <c r="G7" s="90">
        <v>24880.18</v>
      </c>
      <c r="H7" s="33"/>
    </row>
    <row r="8" spans="1:8" ht="12" customHeight="1">
      <c r="A8" s="13" t="s">
        <v>52</v>
      </c>
      <c r="B8" s="4"/>
      <c r="C8" s="4"/>
      <c r="D8" s="4"/>
      <c r="E8" s="4"/>
      <c r="F8" s="4"/>
      <c r="G8" s="28">
        <v>551154.96</v>
      </c>
      <c r="H8" s="34"/>
    </row>
    <row r="9" spans="1:8" ht="12" customHeight="1">
      <c r="A9" s="11" t="s">
        <v>29</v>
      </c>
      <c r="B9" s="5"/>
      <c r="C9" s="5"/>
      <c r="D9" s="5"/>
      <c r="E9" s="5"/>
      <c r="F9" s="5"/>
      <c r="G9" s="90">
        <v>551347.66</v>
      </c>
      <c r="H9" s="33"/>
    </row>
    <row r="10" spans="1:8" ht="12" customHeight="1">
      <c r="A10" s="11" t="s">
        <v>53</v>
      </c>
      <c r="B10" s="5"/>
      <c r="C10" s="5"/>
      <c r="D10" s="5"/>
      <c r="E10" s="5"/>
      <c r="F10" s="5"/>
      <c r="G10" s="90">
        <f>SUM(G7+G8-G9)</f>
        <v>24687.47999999998</v>
      </c>
      <c r="H10" s="33"/>
    </row>
    <row r="11" spans="1:8" ht="12" customHeight="1">
      <c r="A11" s="11" t="s">
        <v>71</v>
      </c>
      <c r="B11" s="5"/>
      <c r="C11" s="5"/>
      <c r="D11" s="5"/>
      <c r="E11" s="5"/>
      <c r="F11" s="5"/>
      <c r="G11" s="90">
        <v>24837.7</v>
      </c>
      <c r="H11" s="33"/>
    </row>
    <row r="12" spans="1:8" ht="12" customHeight="1">
      <c r="A12" s="11" t="s">
        <v>54</v>
      </c>
      <c r="B12" s="5"/>
      <c r="C12" s="5"/>
      <c r="D12" s="5"/>
      <c r="E12" s="5"/>
      <c r="F12" s="5"/>
      <c r="G12" s="90">
        <v>159679.72</v>
      </c>
      <c r="H12" s="33"/>
    </row>
    <row r="13" spans="1:8" ht="12" customHeight="1">
      <c r="A13" s="11" t="s">
        <v>55</v>
      </c>
      <c r="B13" s="5"/>
      <c r="C13" s="5"/>
      <c r="D13" s="5"/>
      <c r="E13" s="5"/>
      <c r="F13" s="5"/>
      <c r="G13" s="90">
        <v>141525.11</v>
      </c>
      <c r="H13" s="33"/>
    </row>
    <row r="14" spans="1:8" ht="12" customHeight="1" thickBot="1">
      <c r="A14" s="12" t="s">
        <v>56</v>
      </c>
      <c r="B14" s="3"/>
      <c r="C14" s="3"/>
      <c r="D14" s="3"/>
      <c r="E14" s="3"/>
      <c r="F14" s="3"/>
      <c r="G14" s="91">
        <f>SUM(G11+G12-G13)</f>
        <v>42992.31000000003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9">
        <f>G9+G13+H9</f>
        <v>692872.77</v>
      </c>
      <c r="H15" s="115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100" t="s">
        <v>63</v>
      </c>
      <c r="H16" s="112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31642.24</v>
      </c>
      <c r="H17" s="116"/>
    </row>
    <row r="18" spans="1:8" ht="12" customHeight="1" thickBot="1">
      <c r="A18" s="48" t="s">
        <v>32</v>
      </c>
      <c r="B18" s="20"/>
      <c r="C18" s="20"/>
      <c r="D18" s="20"/>
      <c r="E18" s="20"/>
      <c r="F18" s="20"/>
      <c r="G18" s="51"/>
      <c r="H18" s="117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19848.13</v>
      </c>
      <c r="H19" s="89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4009.32</v>
      </c>
      <c r="H20" s="89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7440.07</v>
      </c>
      <c r="H21" s="89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344.72</v>
      </c>
      <c r="H22" s="89"/>
    </row>
    <row r="23" spans="1:8" ht="12" customHeight="1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7"/>
      <c r="G24" s="30">
        <f>SUM(G26:G31)</f>
        <v>88832.9</v>
      </c>
      <c r="H24" s="50"/>
    </row>
    <row r="25" spans="1:8" ht="12" customHeight="1" thickBot="1">
      <c r="A25" s="19" t="s">
        <v>25</v>
      </c>
      <c r="B25" s="20"/>
      <c r="C25" s="20"/>
      <c r="D25" s="20"/>
      <c r="E25" s="20"/>
      <c r="F25" s="49"/>
      <c r="G25" s="102"/>
      <c r="H25" s="52"/>
    </row>
    <row r="26" spans="1:8" ht="12" customHeight="1">
      <c r="A26" s="12" t="s">
        <v>28</v>
      </c>
      <c r="B26" s="3"/>
      <c r="C26" s="3"/>
      <c r="D26" s="3"/>
      <c r="E26" s="3"/>
      <c r="F26" s="3"/>
      <c r="G26" s="88">
        <v>31165.32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ROUND(G26*0.202,2)</f>
        <v>6295.39</v>
      </c>
      <c r="H27" s="89"/>
    </row>
    <row r="28" spans="1:8" ht="12" customHeight="1">
      <c r="A28" s="12" t="s">
        <v>8</v>
      </c>
      <c r="B28" s="3"/>
      <c r="C28" s="3"/>
      <c r="D28" s="3"/>
      <c r="E28" s="3"/>
      <c r="F28" s="3"/>
      <c r="G28" s="88">
        <v>4494.7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796.43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22081.06</v>
      </c>
      <c r="H30" s="89"/>
    </row>
    <row r="31" spans="1:8" ht="12" customHeight="1" thickBot="1">
      <c r="A31" s="12" t="s">
        <v>40</v>
      </c>
      <c r="B31" s="3"/>
      <c r="C31" s="3"/>
      <c r="D31" s="3"/>
      <c r="E31" s="3"/>
      <c r="F31" s="3"/>
      <c r="G31" s="103">
        <v>24000</v>
      </c>
      <c r="H31" s="38"/>
    </row>
    <row r="32" spans="1:8" ht="12" customHeight="1" thickBot="1">
      <c r="A32" s="61" t="s">
        <v>26</v>
      </c>
      <c r="B32" s="62"/>
      <c r="C32" s="62"/>
      <c r="D32" s="62"/>
      <c r="E32" s="62"/>
      <c r="F32" s="63"/>
      <c r="G32" s="104">
        <f>G33+G39+G44+G49+G54+G55+G56</f>
        <v>147271.86007999998</v>
      </c>
      <c r="H32" s="45"/>
    </row>
    <row r="33" spans="1:8" ht="12" customHeight="1">
      <c r="A33" s="53" t="s">
        <v>9</v>
      </c>
      <c r="B33" s="60"/>
      <c r="C33" s="60"/>
      <c r="D33" s="60"/>
      <c r="E33" s="60"/>
      <c r="F33" s="60"/>
      <c r="G33" s="93">
        <f>SUM(G34:G38)</f>
        <v>97662.42008</v>
      </c>
      <c r="H33" s="54"/>
    </row>
    <row r="34" spans="1:8" ht="12" customHeight="1">
      <c r="A34" s="12" t="s">
        <v>34</v>
      </c>
      <c r="B34" s="3"/>
      <c r="C34" s="3"/>
      <c r="D34" s="3"/>
      <c r="E34" s="3"/>
      <c r="F34" s="3"/>
      <c r="G34" s="88">
        <v>79456.04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G34*0.202</f>
        <v>16050.12008</v>
      </c>
      <c r="H35" s="34"/>
    </row>
    <row r="36" spans="1:8" ht="12" customHeight="1">
      <c r="A36" s="11" t="s">
        <v>46</v>
      </c>
      <c r="B36" s="5"/>
      <c r="C36" s="5"/>
      <c r="D36" s="5"/>
      <c r="E36" s="5"/>
      <c r="F36" s="5"/>
      <c r="G36" s="28">
        <v>159.3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88">
        <v>1537.7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459.26</v>
      </c>
      <c r="H38" s="34"/>
    </row>
    <row r="39" spans="1:8" ht="12" customHeight="1">
      <c r="A39" s="55" t="s">
        <v>12</v>
      </c>
      <c r="B39" s="59"/>
      <c r="C39" s="59"/>
      <c r="D39" s="59"/>
      <c r="E39" s="59"/>
      <c r="F39" s="59"/>
      <c r="G39" s="96">
        <f>SUM(G40:G43)</f>
        <v>0</v>
      </c>
      <c r="H39" s="56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90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88">
        <v>0</v>
      </c>
      <c r="H43" s="38"/>
    </row>
    <row r="44" spans="1:8" ht="12" customHeight="1">
      <c r="A44" s="46" t="s">
        <v>36</v>
      </c>
      <c r="B44" s="57"/>
      <c r="C44" s="57"/>
      <c r="D44" s="57"/>
      <c r="E44" s="57"/>
      <c r="F44" s="57"/>
      <c r="G44" s="94">
        <f>SUM(G45:G48)</f>
        <v>48500.84</v>
      </c>
      <c r="H44" s="58"/>
    </row>
    <row r="45" spans="1:8" ht="12" customHeight="1">
      <c r="A45" s="10" t="s">
        <v>16</v>
      </c>
      <c r="B45" s="2"/>
      <c r="C45" s="2"/>
      <c r="D45" s="2"/>
      <c r="E45" s="2"/>
      <c r="F45" s="2"/>
      <c r="G45" s="91">
        <v>38638.2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90">
        <f>ROUND(G45*0.2,2)</f>
        <v>7727.64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92">
        <v>1735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92">
        <v>400</v>
      </c>
      <c r="H48" s="37"/>
    </row>
    <row r="49" spans="1:8" ht="12" customHeight="1">
      <c r="A49" s="53" t="s">
        <v>41</v>
      </c>
      <c r="B49" s="60"/>
      <c r="C49" s="60"/>
      <c r="D49" s="60"/>
      <c r="E49" s="60"/>
      <c r="F49" s="60"/>
      <c r="G49" s="93">
        <f>SUM(G50+G51+G52+G53)</f>
        <v>0</v>
      </c>
      <c r="H49" s="54"/>
    </row>
    <row r="50" spans="1:8" ht="12" customHeight="1">
      <c r="A50" s="10" t="s">
        <v>44</v>
      </c>
      <c r="B50" s="2"/>
      <c r="C50" s="2"/>
      <c r="D50" s="2"/>
      <c r="E50" s="2"/>
      <c r="F50" s="2"/>
      <c r="G50" s="92">
        <v>0</v>
      </c>
      <c r="H50" s="37"/>
    </row>
    <row r="51" spans="1:8" ht="12" customHeight="1">
      <c r="A51" s="11" t="s">
        <v>42</v>
      </c>
      <c r="B51" s="5"/>
      <c r="C51" s="5"/>
      <c r="D51" s="5"/>
      <c r="E51" s="5"/>
      <c r="F51" s="5"/>
      <c r="G51" s="92">
        <f>ROUND(G50*0.202,2)</f>
        <v>0</v>
      </c>
      <c r="H51" s="37"/>
    </row>
    <row r="52" spans="1:8" ht="12" customHeight="1">
      <c r="A52" s="11" t="s">
        <v>45</v>
      </c>
      <c r="B52" s="5"/>
      <c r="C52" s="5"/>
      <c r="D52" s="5"/>
      <c r="E52" s="5"/>
      <c r="F52" s="5"/>
      <c r="G52" s="92">
        <v>0</v>
      </c>
      <c r="H52" s="37"/>
    </row>
    <row r="53" spans="1:8" ht="12" customHeight="1">
      <c r="A53" s="13" t="s">
        <v>43</v>
      </c>
      <c r="B53" s="4"/>
      <c r="C53" s="4"/>
      <c r="D53" s="4"/>
      <c r="E53" s="4"/>
      <c r="F53" s="4"/>
      <c r="G53" s="92">
        <v>0</v>
      </c>
      <c r="H53" s="37"/>
    </row>
    <row r="54" spans="1:8" ht="12" customHeight="1">
      <c r="A54" s="53" t="s">
        <v>47</v>
      </c>
      <c r="B54" s="60"/>
      <c r="C54" s="60"/>
      <c r="D54" s="60"/>
      <c r="E54" s="60"/>
      <c r="F54" s="60"/>
      <c r="G54" s="93">
        <v>0</v>
      </c>
      <c r="H54" s="54"/>
    </row>
    <row r="55" spans="1:8" ht="12" customHeight="1">
      <c r="A55" s="53" t="s">
        <v>48</v>
      </c>
      <c r="B55" s="60"/>
      <c r="C55" s="60"/>
      <c r="D55" s="60"/>
      <c r="E55" s="60"/>
      <c r="F55" s="60"/>
      <c r="G55" s="94">
        <v>0</v>
      </c>
      <c r="H55" s="58"/>
    </row>
    <row r="56" spans="1:8" ht="12" customHeight="1" thickBot="1">
      <c r="A56" s="55" t="s">
        <v>49</v>
      </c>
      <c r="B56" s="59"/>
      <c r="C56" s="59"/>
      <c r="D56" s="59"/>
      <c r="E56" s="59"/>
      <c r="F56" s="59"/>
      <c r="G56" s="95">
        <v>1108.6</v>
      </c>
      <c r="H56" s="73"/>
    </row>
    <row r="57" spans="1:8" ht="12" customHeight="1">
      <c r="A57" s="15" t="s">
        <v>27</v>
      </c>
      <c r="B57" s="16"/>
      <c r="C57" s="16"/>
      <c r="D57" s="16"/>
      <c r="E57" s="16"/>
      <c r="F57" s="16"/>
      <c r="G57" s="105">
        <v>17796.67</v>
      </c>
      <c r="H57" s="74"/>
    </row>
    <row r="58" spans="1:8" ht="12" customHeight="1" thickBot="1">
      <c r="A58" s="64" t="s">
        <v>57</v>
      </c>
      <c r="B58" s="65"/>
      <c r="C58" s="65"/>
      <c r="D58" s="65"/>
      <c r="E58" s="65"/>
      <c r="F58" s="65"/>
      <c r="G58" s="106">
        <v>798.31</v>
      </c>
      <c r="H58" s="56"/>
    </row>
    <row r="59" spans="1:8" ht="12" customHeight="1" thickBot="1">
      <c r="A59" s="21" t="s">
        <v>58</v>
      </c>
      <c r="B59" s="7"/>
      <c r="C59" s="7"/>
      <c r="D59" s="7"/>
      <c r="E59" s="7"/>
      <c r="F59" s="7"/>
      <c r="G59" s="107">
        <f>ROUND(G3*1.25*K1,2)</f>
        <v>41196</v>
      </c>
      <c r="H59" s="118"/>
    </row>
    <row r="60" spans="1:8" ht="12" customHeight="1" thickBot="1">
      <c r="A60" s="21" t="s">
        <v>59</v>
      </c>
      <c r="B60" s="7"/>
      <c r="C60" s="7"/>
      <c r="D60" s="7"/>
      <c r="E60" s="7"/>
      <c r="F60" s="7"/>
      <c r="G60" s="107">
        <v>0</v>
      </c>
      <c r="H60" s="118"/>
    </row>
    <row r="61" spans="1:8" ht="12" customHeight="1">
      <c r="A61" s="18" t="s">
        <v>60</v>
      </c>
      <c r="B61" s="9"/>
      <c r="C61" s="9"/>
      <c r="D61" s="9"/>
      <c r="E61" s="9"/>
      <c r="F61" s="9"/>
      <c r="G61" s="105">
        <f>ROUND((G9+G13+H9-7000)*20%,2)</f>
        <v>137174.55</v>
      </c>
      <c r="H61" s="74"/>
    </row>
    <row r="62" spans="1:8" ht="12" customHeight="1" thickBot="1">
      <c r="A62" s="19" t="s">
        <v>50</v>
      </c>
      <c r="B62" s="20"/>
      <c r="C62" s="20"/>
      <c r="D62" s="20"/>
      <c r="E62" s="20"/>
      <c r="F62" s="20"/>
      <c r="G62" s="108"/>
      <c r="H62" s="119"/>
    </row>
    <row r="63" spans="1:8" ht="12" customHeight="1" thickBot="1">
      <c r="A63" s="66" t="s">
        <v>65</v>
      </c>
      <c r="B63" s="7"/>
      <c r="C63" s="7"/>
      <c r="D63" s="7"/>
      <c r="E63" s="7"/>
      <c r="F63" s="7"/>
      <c r="G63" s="109">
        <f>(G9+G13+H9)*1%</f>
        <v>6928.7277</v>
      </c>
      <c r="H63" s="120"/>
    </row>
    <row r="64" spans="1:8" ht="12" customHeight="1" thickBot="1">
      <c r="A64" s="66" t="s">
        <v>66</v>
      </c>
      <c r="B64" s="7"/>
      <c r="C64" s="7"/>
      <c r="D64" s="7"/>
      <c r="E64" s="7"/>
      <c r="F64" s="7"/>
      <c r="G64" s="109">
        <v>5433.49</v>
      </c>
      <c r="H64" s="120"/>
    </row>
    <row r="65" spans="1:8" ht="12" customHeight="1">
      <c r="A65" s="67" t="s">
        <v>61</v>
      </c>
      <c r="B65" s="16"/>
      <c r="C65" s="16"/>
      <c r="D65" s="16"/>
      <c r="E65" s="16"/>
      <c r="F65" s="16"/>
      <c r="G65" s="77">
        <f>SUM(G66:G70)</f>
        <v>144744.46000000002</v>
      </c>
      <c r="H65" s="75"/>
    </row>
    <row r="66" spans="1:8" ht="12" customHeight="1">
      <c r="A66" s="42" t="s">
        <v>73</v>
      </c>
      <c r="B66" s="43"/>
      <c r="C66" s="43"/>
      <c r="D66" s="43"/>
      <c r="E66" s="43"/>
      <c r="F66" s="4"/>
      <c r="G66" s="85">
        <v>24000</v>
      </c>
      <c r="H66" s="121"/>
    </row>
    <row r="67" spans="1:8" ht="12" customHeight="1">
      <c r="A67" s="42" t="s">
        <v>79</v>
      </c>
      <c r="B67" s="43"/>
      <c r="C67" s="43"/>
      <c r="D67" s="43"/>
      <c r="E67" s="43"/>
      <c r="F67" s="4"/>
      <c r="G67" s="86">
        <v>2678.1</v>
      </c>
      <c r="H67" s="122"/>
    </row>
    <row r="68" spans="1:8" ht="12" customHeight="1">
      <c r="A68" s="42" t="s">
        <v>78</v>
      </c>
      <c r="B68" s="43"/>
      <c r="C68" s="43"/>
      <c r="D68" s="43"/>
      <c r="E68" s="43"/>
      <c r="F68" s="4"/>
      <c r="G68" s="86">
        <v>46800</v>
      </c>
      <c r="H68" s="122"/>
    </row>
    <row r="69" spans="1:8" ht="12" customHeight="1">
      <c r="A69" s="80" t="s">
        <v>75</v>
      </c>
      <c r="B69" s="81"/>
      <c r="C69" s="81"/>
      <c r="D69" s="81"/>
      <c r="E69" s="81"/>
      <c r="F69" s="84"/>
      <c r="G69" s="86">
        <v>71266.36</v>
      </c>
      <c r="H69" s="122"/>
    </row>
    <row r="70" spans="1:8" ht="12" customHeight="1" thickBot="1">
      <c r="A70" s="82"/>
      <c r="B70" s="83"/>
      <c r="C70" s="20"/>
      <c r="D70" s="20"/>
      <c r="E70" s="20"/>
      <c r="F70" s="20"/>
      <c r="G70" s="87">
        <v>0</v>
      </c>
      <c r="H70" s="123"/>
    </row>
    <row r="71" spans="1:8" ht="12" customHeight="1">
      <c r="A71" s="69" t="s">
        <v>62</v>
      </c>
      <c r="B71" s="70"/>
      <c r="C71" s="70"/>
      <c r="D71" s="70"/>
      <c r="E71" s="70"/>
      <c r="F71" s="71"/>
      <c r="G71" s="77">
        <v>94560</v>
      </c>
      <c r="H71" s="124"/>
    </row>
    <row r="72" spans="1:8" ht="12" customHeight="1" thickBot="1">
      <c r="A72" s="22" t="s">
        <v>64</v>
      </c>
      <c r="B72" s="68"/>
      <c r="C72" s="68"/>
      <c r="D72" s="68"/>
      <c r="E72" s="68"/>
      <c r="F72" s="68"/>
      <c r="G72" s="78">
        <f>ROUND(G71*0.2,2)</f>
        <v>18912</v>
      </c>
      <c r="H72" s="76"/>
    </row>
    <row r="73" spans="1:8" ht="12" customHeight="1" thickBot="1">
      <c r="A73" s="39" t="s">
        <v>19</v>
      </c>
      <c r="B73" s="40"/>
      <c r="C73" s="40"/>
      <c r="D73" s="40"/>
      <c r="E73" s="40"/>
      <c r="F73" s="40"/>
      <c r="G73" s="99">
        <f>SUM(G17+G24+G32+G57+G58+G59+G60+G61+G63+G64+G65+G71+G72)</f>
        <v>735291.2077799999</v>
      </c>
      <c r="H73" s="36"/>
    </row>
    <row r="74" spans="1:8" ht="12" customHeight="1" thickBot="1">
      <c r="A74" s="101" t="s">
        <v>77</v>
      </c>
      <c r="B74" s="40"/>
      <c r="C74" s="40"/>
      <c r="D74" s="40"/>
      <c r="E74" s="40"/>
      <c r="F74" s="40"/>
      <c r="G74" s="110">
        <f>SUM(G6+G15-G73)</f>
        <v>-55796.95777999994</v>
      </c>
      <c r="H74" s="41"/>
    </row>
    <row r="75" spans="1:7" ht="12" customHeight="1">
      <c r="A75" t="s">
        <v>20</v>
      </c>
      <c r="G75" t="s">
        <v>74</v>
      </c>
    </row>
    <row r="76" spans="1:7" ht="12" customHeight="1">
      <c r="A76" t="s">
        <v>67</v>
      </c>
      <c r="G76" t="s">
        <v>72</v>
      </c>
    </row>
    <row r="77" ht="12" customHeight="1"/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2018-04-02T04:30:56Z</cp:lastPrinted>
  <dcterms:created xsi:type="dcterms:W3CDTF">1996-10-08T23:32:33Z</dcterms:created>
  <dcterms:modified xsi:type="dcterms:W3CDTF">2019-04-23T10:51:53Z</dcterms:modified>
  <cp:category/>
  <cp:version/>
  <cp:contentType/>
  <cp:contentStatus/>
</cp:coreProperties>
</file>