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<sst xmlns="http://schemas.openxmlformats.org/spreadsheetml/2006/main" count="83" uniqueCount="82">
  <si>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</si>
  <si>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</si>
  <si>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</si>
  <si>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</si>
  <si>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</si>
  <si>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</si>
  <si>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</si>
  <si>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</si>
  <si>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</si>
  <si>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</si>
  <si>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</si>
  <si>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</si>
  <si>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</si>
  <si>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</si>
  <si>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</si>
  <si>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</si>
  <si>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</si>
  <si>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</si>
  <si>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</si>
  <si>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</si>
  <si>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</si>
  <si>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</si>
  <si>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</si>
  <si>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</si>
  <si>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</si>
  <si>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</si>
  <si>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</si>
  <si>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</si>
  <si>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</si>
  <si>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</si>
  <si>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</si>
  <si>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</si>
  <si>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</si>
  <si>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</si>
  <si>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</si>
  <si>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</si>
  <si>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</si>
  <si>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</si>
  <si>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</si>
  <si>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</si>
  <si>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</si>
  <si>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</si>
  <si>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</si>
  <si>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</si>
  <si>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</si>
  <si>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</si>
  <si>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</si>
  <si>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</si>
  <si>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</si>
  <si>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</si>
  <si>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</si>
  <si>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</si>
  <si>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</si>
  <si>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</si>
  <si>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</si>
  <si>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</si>
  <si>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</si>
  <si>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</si>
  <si>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</si>
  <si>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</si>
  <si>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</si>
  <si>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</si>
  <si>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</si>
  <si>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</si>
  <si>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</si>
  <si>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</si>
  <si>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</si>
  <si>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</si>
  <si>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6</t>
  </si>
  <si>
    <t>Б.Б.Крюк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</si>
  <si>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</si>
  <si>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</si>
  <si>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</si>
  <si>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</si>
  <si>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</si>
  <si>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</si>
  <si>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Изготовление и установка металлоизделий</t>
  </si>
  <si>
    <t>Кронирование и валка деревьев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</si>
  <si>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</si>
  <si>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</si>
  <si>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>Клининговые услуги</t>
  </si>
  <si>
    <t>Опломбировка ПУ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</si>
</sst>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37">
      <selection activeCell="K11" sqref="K11"/>
    </sheetView>
  </sheetViews>
  <sheetFormatPr defaultColWidth="9.140625" defaultRowHeight="12.75"/>
  <cols>
    <col min="1" max="1" width="10.140625" style="0" bestFit="1" customWidth="1"/>
    <col min="6" max="6" width="40.57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79">
        <v>3317.2</v>
      </c>
      <c r="H3" s="93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65"/>
      <c r="G4" s="79">
        <v>17.18</v>
      </c>
      <c r="H4" s="94"/>
      <c r="I4" s="3"/>
      <c r="J4" s="40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80"/>
      <c r="H5" s="94" t="s">
        <v>74</v>
      </c>
      <c r="I5" s="3"/>
      <c r="J5" s="3"/>
    </row>
    <row r="6" spans="1:10" ht="12.75">
      <c r="A6" s="62" t="s">
        <v>71</v>
      </c>
      <c r="B6" s="4"/>
      <c r="C6" s="4"/>
      <c r="D6" s="4"/>
      <c r="E6" s="4"/>
      <c r="F6" s="4"/>
      <c r="G6" s="74">
        <v>45732.19</v>
      </c>
      <c r="H6" s="95">
        <v>0</v>
      </c>
      <c r="I6" s="3"/>
      <c r="J6" s="3"/>
    </row>
    <row r="7" spans="1:8" ht="12.75">
      <c r="A7" s="5" t="s">
        <v>72</v>
      </c>
      <c r="B7" s="5"/>
      <c r="C7" s="5"/>
      <c r="D7" s="5"/>
      <c r="E7" s="5"/>
      <c r="F7" s="5"/>
      <c r="G7" s="72">
        <v>76352.48</v>
      </c>
      <c r="H7" s="33">
        <v>0</v>
      </c>
    </row>
    <row r="8" spans="1:8" ht="12.75">
      <c r="A8" s="13" t="s">
        <v>52</v>
      </c>
      <c r="B8" s="4"/>
      <c r="C8" s="4"/>
      <c r="D8" s="4"/>
      <c r="E8" s="4"/>
      <c r="F8" s="4"/>
      <c r="G8" s="28">
        <v>673544.98</v>
      </c>
      <c r="H8" s="33">
        <v>56489.4</v>
      </c>
    </row>
    <row r="9" spans="1:8" ht="12.75">
      <c r="A9" s="11" t="s">
        <v>29</v>
      </c>
      <c r="B9" s="5"/>
      <c r="C9" s="5"/>
      <c r="D9" s="5"/>
      <c r="E9" s="5"/>
      <c r="F9" s="5"/>
      <c r="G9" s="72">
        <v>656774.77</v>
      </c>
      <c r="H9" s="33">
        <v>47229.17</v>
      </c>
    </row>
    <row r="10" spans="1:8" ht="12.75">
      <c r="A10" s="11" t="s">
        <v>53</v>
      </c>
      <c r="B10" s="5"/>
      <c r="C10" s="5"/>
      <c r="D10" s="5"/>
      <c r="E10" s="5"/>
      <c r="F10" s="5"/>
      <c r="G10" s="72">
        <f>SUM(G7+G8-G9)</f>
        <v>93122.68999999994</v>
      </c>
      <c r="H10" s="33">
        <f>SUM(H7+H8-H9)</f>
        <v>9260.230000000003</v>
      </c>
    </row>
    <row r="11" spans="1:8" ht="12.75">
      <c r="A11" s="11" t="s">
        <v>73</v>
      </c>
      <c r="B11" s="5"/>
      <c r="C11" s="5"/>
      <c r="D11" s="5"/>
      <c r="E11" s="5"/>
      <c r="F11" s="5"/>
      <c r="G11" s="72">
        <v>1500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72">
        <v>29000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72">
        <v>28000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73">
        <f>SUM(G11+G12-G13)</f>
        <v>2500</v>
      </c>
      <c r="H14" s="33"/>
    </row>
    <row r="15" spans="1:8" ht="13.5" thickBot="1">
      <c r="A15" s="34" t="s">
        <v>3</v>
      </c>
      <c r="B15" s="7"/>
      <c r="C15" s="7"/>
      <c r="D15" s="7"/>
      <c r="E15" s="7"/>
      <c r="F15" s="7"/>
      <c r="G15" s="81">
        <f>G9+G13+H9</f>
        <v>732003.9400000001</v>
      </c>
      <c r="H15" s="96"/>
    </row>
    <row r="16" spans="1:8" ht="17.25" customHeight="1" thickBot="1">
      <c r="A16" s="6"/>
      <c r="B16" s="7" t="s">
        <v>0</v>
      </c>
      <c r="C16" s="14" t="s">
        <v>24</v>
      </c>
      <c r="D16" s="7"/>
      <c r="E16" s="7"/>
      <c r="F16" s="23"/>
      <c r="G16" s="82" t="s">
        <v>63</v>
      </c>
      <c r="H16" s="9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47180.600000000006</v>
      </c>
      <c r="H17" s="95"/>
    </row>
    <row r="18" spans="1:8" ht="13.5" thickBot="1">
      <c r="A18" s="43" t="s">
        <v>32</v>
      </c>
      <c r="B18" s="20"/>
      <c r="C18" s="20"/>
      <c r="D18" s="20"/>
      <c r="E18" s="20"/>
      <c r="F18" s="20"/>
      <c r="G18" s="45"/>
      <c r="H18" s="33"/>
    </row>
    <row r="19" spans="1:8" ht="12.75">
      <c r="A19" s="13" t="s">
        <v>5</v>
      </c>
      <c r="B19" s="4"/>
      <c r="C19" s="4"/>
      <c r="D19" s="4"/>
      <c r="E19" s="4"/>
      <c r="F19" s="4"/>
      <c r="G19" s="27">
        <v>22074.73</v>
      </c>
      <c r="H19" s="33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4459.1</v>
      </c>
      <c r="H20" s="33"/>
    </row>
    <row r="21" spans="1:8" ht="12.75">
      <c r="A21" s="11" t="s">
        <v>6</v>
      </c>
      <c r="B21" s="5"/>
      <c r="C21" s="3"/>
      <c r="D21" s="3"/>
      <c r="E21" s="3"/>
      <c r="F21" s="3"/>
      <c r="G21" s="28">
        <v>7463.86</v>
      </c>
      <c r="H21" s="33"/>
    </row>
    <row r="22" spans="1:8" ht="12.75">
      <c r="A22" s="13" t="s">
        <v>38</v>
      </c>
      <c r="B22" s="4"/>
      <c r="C22" s="5"/>
      <c r="D22" s="5"/>
      <c r="E22" s="5"/>
      <c r="F22" s="5"/>
      <c r="G22" s="27">
        <v>842.91</v>
      </c>
      <c r="H22" s="33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12340</v>
      </c>
      <c r="H23" s="33"/>
    </row>
    <row r="24" spans="1:8" ht="12.75">
      <c r="A24" s="18" t="s">
        <v>7</v>
      </c>
      <c r="B24" s="9"/>
      <c r="C24" s="9"/>
      <c r="D24" s="9"/>
      <c r="E24" s="9"/>
      <c r="F24" s="42"/>
      <c r="G24" s="30">
        <f>SUM(G26:G31)</f>
        <v>83210.82</v>
      </c>
      <c r="H24" s="95"/>
    </row>
    <row r="25" spans="1:8" ht="13.5" thickBot="1">
      <c r="A25" s="19" t="s">
        <v>25</v>
      </c>
      <c r="B25" s="20"/>
      <c r="C25" s="20"/>
      <c r="D25" s="20"/>
      <c r="E25" s="20"/>
      <c r="F25" s="44"/>
      <c r="G25" s="87"/>
      <c r="H25" s="97"/>
    </row>
    <row r="26" spans="1:8" ht="12.75">
      <c r="A26" s="12" t="s">
        <v>28</v>
      </c>
      <c r="B26" s="3"/>
      <c r="C26" s="3"/>
      <c r="D26" s="3"/>
      <c r="E26" s="3"/>
      <c r="F26" s="3"/>
      <c r="G26" s="71">
        <v>44460.69</v>
      </c>
      <c r="H26" s="33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8981.06</v>
      </c>
      <c r="H27" s="33"/>
    </row>
    <row r="28" spans="1:8" ht="12.75">
      <c r="A28" s="12" t="s">
        <v>8</v>
      </c>
      <c r="B28" s="3"/>
      <c r="C28" s="3"/>
      <c r="D28" s="3"/>
      <c r="E28" s="3"/>
      <c r="F28" s="3"/>
      <c r="G28" s="71">
        <v>0</v>
      </c>
      <c r="H28" s="33"/>
    </row>
    <row r="29" spans="1:8" ht="12.75">
      <c r="A29" s="11" t="s">
        <v>21</v>
      </c>
      <c r="B29" s="5"/>
      <c r="C29" s="5"/>
      <c r="D29" s="5"/>
      <c r="E29" s="5"/>
      <c r="F29" s="5"/>
      <c r="G29" s="29">
        <v>1895.87</v>
      </c>
      <c r="H29" s="33"/>
    </row>
    <row r="30" spans="1:8" ht="12.75">
      <c r="A30" s="11" t="s">
        <v>22</v>
      </c>
      <c r="B30" s="5"/>
      <c r="C30" s="5"/>
      <c r="D30" s="5"/>
      <c r="E30" s="5"/>
      <c r="F30" s="25"/>
      <c r="G30" s="28">
        <v>27873.2</v>
      </c>
      <c r="H30" s="33"/>
    </row>
    <row r="31" spans="1:8" ht="13.5" thickBot="1">
      <c r="A31" s="12" t="s">
        <v>40</v>
      </c>
      <c r="B31" s="3"/>
      <c r="C31" s="3"/>
      <c r="D31" s="3"/>
      <c r="E31" s="3"/>
      <c r="F31" s="3"/>
      <c r="G31" s="84">
        <v>0</v>
      </c>
      <c r="H31" s="33"/>
    </row>
    <row r="32" spans="1:8" ht="13.5" thickBot="1">
      <c r="A32" s="51" t="s">
        <v>26</v>
      </c>
      <c r="B32" s="52"/>
      <c r="C32" s="52"/>
      <c r="D32" s="52"/>
      <c r="E32" s="52"/>
      <c r="F32" s="53"/>
      <c r="G32" s="88">
        <f>G33+G39+G44+G49+G54+G55+G56</f>
        <v>117243.09992000001</v>
      </c>
      <c r="H32" s="95"/>
    </row>
    <row r="33" spans="1:8" ht="12.75">
      <c r="A33" s="46" t="s">
        <v>9</v>
      </c>
      <c r="B33" s="50"/>
      <c r="C33" s="50"/>
      <c r="D33" s="50"/>
      <c r="E33" s="50"/>
      <c r="F33" s="50"/>
      <c r="G33" s="75">
        <f>SUM(G34:G38)</f>
        <v>91817.93992</v>
      </c>
      <c r="H33" s="85"/>
    </row>
    <row r="34" spans="1:8" ht="12.75">
      <c r="A34" s="12" t="s">
        <v>34</v>
      </c>
      <c r="B34" s="3"/>
      <c r="C34" s="3"/>
      <c r="D34" s="3"/>
      <c r="E34" s="3"/>
      <c r="F34" s="3"/>
      <c r="G34" s="71">
        <v>66843.96</v>
      </c>
      <c r="H34" s="33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13502.479920000002</v>
      </c>
      <c r="H35" s="33"/>
    </row>
    <row r="36" spans="1:8" ht="12.75">
      <c r="A36" s="11" t="s">
        <v>46</v>
      </c>
      <c r="B36" s="5"/>
      <c r="C36" s="5"/>
      <c r="D36" s="5"/>
      <c r="E36" s="5"/>
      <c r="F36" s="5"/>
      <c r="G36" s="28">
        <v>8063.3</v>
      </c>
      <c r="H36" s="33"/>
    </row>
    <row r="37" spans="1:8" ht="12.75">
      <c r="A37" s="12" t="s">
        <v>10</v>
      </c>
      <c r="B37" s="3"/>
      <c r="C37" s="3"/>
      <c r="D37" s="3"/>
      <c r="E37" s="3"/>
      <c r="F37" s="3"/>
      <c r="G37" s="71">
        <v>2599.69</v>
      </c>
      <c r="H37" s="33"/>
    </row>
    <row r="38" spans="1:8" ht="12.75">
      <c r="A38" s="11" t="s">
        <v>11</v>
      </c>
      <c r="B38" s="5"/>
      <c r="C38" s="5"/>
      <c r="D38" s="5"/>
      <c r="E38" s="5"/>
      <c r="F38" s="5"/>
      <c r="G38" s="28">
        <v>808.51</v>
      </c>
      <c r="H38" s="33"/>
    </row>
    <row r="39" spans="1:8" ht="12.75">
      <c r="A39" s="47" t="s">
        <v>12</v>
      </c>
      <c r="B39" s="49"/>
      <c r="C39" s="49"/>
      <c r="D39" s="49"/>
      <c r="E39" s="49"/>
      <c r="F39" s="49"/>
      <c r="G39" s="78">
        <f>SUM(G40:G43)</f>
        <v>0</v>
      </c>
      <c r="H39" s="85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3"/>
    </row>
    <row r="42" spans="1:8" ht="12.75">
      <c r="A42" s="11" t="s">
        <v>14</v>
      </c>
      <c r="B42" s="5"/>
      <c r="C42" s="5"/>
      <c r="D42" s="5"/>
      <c r="E42" s="5"/>
      <c r="F42" s="5"/>
      <c r="G42" s="72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71">
        <v>0</v>
      </c>
      <c r="H43" s="33"/>
    </row>
    <row r="44" spans="1:8" ht="12.75">
      <c r="A44" s="41" t="s">
        <v>36</v>
      </c>
      <c r="B44" s="48"/>
      <c r="C44" s="48"/>
      <c r="D44" s="48"/>
      <c r="E44" s="48"/>
      <c r="F44" s="48"/>
      <c r="G44" s="76">
        <v>16052.36</v>
      </c>
      <c r="H44" s="85"/>
    </row>
    <row r="45" spans="1:8" ht="12.75">
      <c r="A45" s="10" t="s">
        <v>16</v>
      </c>
      <c r="B45" s="2"/>
      <c r="C45" s="2"/>
      <c r="D45" s="2"/>
      <c r="E45" s="2"/>
      <c r="F45" s="2"/>
      <c r="G45" s="73">
        <v>16052.36</v>
      </c>
      <c r="H45" s="33"/>
    </row>
    <row r="46" spans="1:8" ht="12.75">
      <c r="A46" s="11" t="s">
        <v>37</v>
      </c>
      <c r="B46" s="5"/>
      <c r="C46" s="5"/>
      <c r="D46" s="5"/>
      <c r="E46" s="5"/>
      <c r="F46" s="5"/>
      <c r="G46" s="72"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74">
        <v>0</v>
      </c>
      <c r="H47" s="33"/>
    </row>
    <row r="48" spans="1:8" ht="12.75">
      <c r="A48" s="13" t="s">
        <v>18</v>
      </c>
      <c r="B48" s="4"/>
      <c r="C48" s="4"/>
      <c r="D48" s="4"/>
      <c r="E48" s="4"/>
      <c r="F48" s="4"/>
      <c r="G48" s="74">
        <v>0</v>
      </c>
      <c r="H48" s="33"/>
    </row>
    <row r="49" spans="1:8" ht="12.75">
      <c r="A49" s="46" t="s">
        <v>41</v>
      </c>
      <c r="B49" s="50"/>
      <c r="C49" s="50"/>
      <c r="D49" s="50"/>
      <c r="E49" s="50"/>
      <c r="F49" s="50"/>
      <c r="G49" s="75">
        <f>SUM(G50+G51+G52+G53)</f>
        <v>0</v>
      </c>
      <c r="H49" s="85"/>
    </row>
    <row r="50" spans="1:8" ht="12.75">
      <c r="A50" s="10" t="s">
        <v>44</v>
      </c>
      <c r="B50" s="2"/>
      <c r="C50" s="2"/>
      <c r="D50" s="2"/>
      <c r="E50" s="2"/>
      <c r="F50" s="2"/>
      <c r="G50" s="74">
        <v>0</v>
      </c>
      <c r="H50" s="33"/>
    </row>
    <row r="51" spans="1:8" ht="12.75">
      <c r="A51" s="11" t="s">
        <v>42</v>
      </c>
      <c r="B51" s="5"/>
      <c r="C51" s="5"/>
      <c r="D51" s="5"/>
      <c r="E51" s="5"/>
      <c r="F51" s="5"/>
      <c r="G51" s="74">
        <f>ROUND(G50*0.202,2)</f>
        <v>0</v>
      </c>
      <c r="H51" s="33"/>
    </row>
    <row r="52" spans="1:8" ht="12.75">
      <c r="A52" s="11" t="s">
        <v>45</v>
      </c>
      <c r="B52" s="5"/>
      <c r="C52" s="5"/>
      <c r="D52" s="5"/>
      <c r="E52" s="5"/>
      <c r="F52" s="5"/>
      <c r="G52" s="74">
        <v>0</v>
      </c>
      <c r="H52" s="33"/>
    </row>
    <row r="53" spans="1:8" ht="12.75">
      <c r="A53" s="13" t="s">
        <v>43</v>
      </c>
      <c r="B53" s="4"/>
      <c r="C53" s="4"/>
      <c r="D53" s="4"/>
      <c r="E53" s="4"/>
      <c r="F53" s="4"/>
      <c r="G53" s="74">
        <v>0</v>
      </c>
      <c r="H53" s="33"/>
    </row>
    <row r="54" spans="1:8" ht="12.75">
      <c r="A54" s="46" t="s">
        <v>47</v>
      </c>
      <c r="B54" s="50"/>
      <c r="C54" s="50"/>
      <c r="D54" s="50"/>
      <c r="E54" s="50"/>
      <c r="F54" s="50"/>
      <c r="G54" s="75">
        <v>0</v>
      </c>
      <c r="H54" s="85"/>
    </row>
    <row r="55" spans="1:8" ht="12.75">
      <c r="A55" s="46" t="s">
        <v>48</v>
      </c>
      <c r="B55" s="50"/>
      <c r="C55" s="50"/>
      <c r="D55" s="50"/>
      <c r="E55" s="50"/>
      <c r="F55" s="50"/>
      <c r="G55" s="76">
        <v>6023.6</v>
      </c>
      <c r="H55" s="85"/>
    </row>
    <row r="56" spans="1:8" ht="13.5" thickBot="1">
      <c r="A56" s="47" t="s">
        <v>49</v>
      </c>
      <c r="B56" s="49"/>
      <c r="C56" s="49"/>
      <c r="D56" s="49"/>
      <c r="E56" s="49"/>
      <c r="F56" s="49"/>
      <c r="G56" s="77">
        <v>3349.2</v>
      </c>
      <c r="H56" s="85"/>
    </row>
    <row r="57" spans="1:8" ht="12.75">
      <c r="A57" s="15" t="s">
        <v>27</v>
      </c>
      <c r="B57" s="16"/>
      <c r="C57" s="16"/>
      <c r="D57" s="16"/>
      <c r="E57" s="16"/>
      <c r="F57" s="16"/>
      <c r="G57" s="86">
        <v>21889.56</v>
      </c>
      <c r="H57" s="98"/>
    </row>
    <row r="58" spans="1:8" ht="13.5" thickBot="1">
      <c r="A58" s="54" t="s">
        <v>57</v>
      </c>
      <c r="B58" s="55"/>
      <c r="C58" s="55"/>
      <c r="D58" s="55"/>
      <c r="E58" s="55"/>
      <c r="F58" s="55"/>
      <c r="G58" s="89">
        <v>0</v>
      </c>
      <c r="H58" s="85"/>
    </row>
    <row r="59" spans="1:8" ht="13.5" thickBot="1">
      <c r="A59" s="21" t="s">
        <v>58</v>
      </c>
      <c r="B59" s="7"/>
      <c r="C59" s="7"/>
      <c r="D59" s="7"/>
      <c r="E59" s="7"/>
      <c r="F59" s="7"/>
      <c r="G59" s="90">
        <f>ROUND(G3*1.33*K1,2)</f>
        <v>52942.51</v>
      </c>
      <c r="H59" s="98"/>
    </row>
    <row r="60" spans="1:8" ht="13.5" thickBot="1">
      <c r="A60" s="21" t="s">
        <v>59</v>
      </c>
      <c r="B60" s="7"/>
      <c r="C60" s="7"/>
      <c r="D60" s="7"/>
      <c r="E60" s="7"/>
      <c r="F60" s="7"/>
      <c r="G60" s="90">
        <v>0</v>
      </c>
      <c r="H60" s="98"/>
    </row>
    <row r="61" spans="1:8" ht="12.75">
      <c r="A61" s="18" t="s">
        <v>60</v>
      </c>
      <c r="B61" s="9"/>
      <c r="C61" s="9"/>
      <c r="D61" s="9"/>
      <c r="E61" s="9"/>
      <c r="F61" s="9"/>
      <c r="G61" s="86">
        <f>ROUND((G9+G13+H9)*20%,2)</f>
        <v>146400.79</v>
      </c>
      <c r="H61" s="98"/>
    </row>
    <row r="62" spans="1:8" ht="13.5" thickBot="1">
      <c r="A62" s="19" t="s">
        <v>50</v>
      </c>
      <c r="B62" s="20"/>
      <c r="C62" s="20"/>
      <c r="D62" s="20"/>
      <c r="E62" s="20"/>
      <c r="F62" s="20"/>
      <c r="G62" s="91"/>
      <c r="H62" s="99"/>
    </row>
    <row r="63" spans="1:8" ht="13.5" thickBot="1">
      <c r="A63" s="56" t="s">
        <v>65</v>
      </c>
      <c r="B63" s="7"/>
      <c r="C63" s="7"/>
      <c r="D63" s="7"/>
      <c r="E63" s="7"/>
      <c r="F63" s="7"/>
      <c r="G63" s="92">
        <f>(G9+G13+H9)*1%</f>
        <v>7320.039400000001</v>
      </c>
      <c r="H63" s="98"/>
    </row>
    <row r="64" spans="1:8" ht="13.5" thickBot="1">
      <c r="A64" s="56" t="s">
        <v>66</v>
      </c>
      <c r="B64" s="7"/>
      <c r="C64" s="7"/>
      <c r="D64" s="7"/>
      <c r="E64" s="7"/>
      <c r="F64" s="7"/>
      <c r="G64" s="92">
        <v>7885.6</v>
      </c>
      <c r="H64" s="98"/>
    </row>
    <row r="65" spans="1:8" ht="12.75">
      <c r="A65" s="57" t="s">
        <v>61</v>
      </c>
      <c r="B65" s="16"/>
      <c r="C65" s="16"/>
      <c r="D65" s="16"/>
      <c r="E65" s="16"/>
      <c r="F65" s="16"/>
      <c r="G65" s="63">
        <f>SUM(G66:G69)</f>
        <v>123612.77</v>
      </c>
      <c r="H65" s="98"/>
    </row>
    <row r="66" spans="1:8" ht="12.75">
      <c r="A66" s="38" t="s">
        <v>76</v>
      </c>
      <c r="B66" s="39"/>
      <c r="C66" s="39"/>
      <c r="D66" s="39"/>
      <c r="E66" s="39"/>
      <c r="F66" s="4"/>
      <c r="G66" s="69">
        <v>74000</v>
      </c>
      <c r="H66" s="100"/>
    </row>
    <row r="67" spans="1:8" ht="12.75">
      <c r="A67" s="38" t="s">
        <v>81</v>
      </c>
      <c r="B67" s="39"/>
      <c r="C67" s="39"/>
      <c r="D67" s="39"/>
      <c r="E67" s="39"/>
      <c r="F67" s="4"/>
      <c r="G67" s="69">
        <v>17370.02</v>
      </c>
      <c r="H67" s="100"/>
    </row>
    <row r="68" spans="1:8" ht="12.75">
      <c r="A68" s="66" t="s">
        <v>77</v>
      </c>
      <c r="B68" s="5"/>
      <c r="C68" s="5"/>
      <c r="D68" s="5"/>
      <c r="E68" s="5"/>
      <c r="F68" s="5"/>
      <c r="G68" s="69">
        <v>4151.12</v>
      </c>
      <c r="H68" s="100"/>
    </row>
    <row r="69" spans="1:8" ht="13.5" thickBot="1">
      <c r="A69" s="67" t="s">
        <v>80</v>
      </c>
      <c r="B69" s="68"/>
      <c r="C69" s="68"/>
      <c r="D69" s="68"/>
      <c r="E69" s="68"/>
      <c r="F69" s="68"/>
      <c r="G69" s="70">
        <v>28091.63</v>
      </c>
      <c r="H69" s="100"/>
    </row>
    <row r="70" spans="1:8" ht="12.75">
      <c r="A70" s="59" t="s">
        <v>62</v>
      </c>
      <c r="B70" s="60"/>
      <c r="C70" s="60"/>
      <c r="D70" s="60"/>
      <c r="E70" s="60"/>
      <c r="F70" s="61"/>
      <c r="G70" s="63">
        <v>62100</v>
      </c>
      <c r="H70" s="98"/>
    </row>
    <row r="71" spans="1:8" ht="13.5" thickBot="1">
      <c r="A71" s="22" t="s">
        <v>64</v>
      </c>
      <c r="B71" s="58"/>
      <c r="C71" s="58"/>
      <c r="D71" s="58"/>
      <c r="E71" s="58"/>
      <c r="F71" s="58"/>
      <c r="G71" s="64">
        <f>ROUND(G70*0.2,2)</f>
        <v>12420</v>
      </c>
      <c r="H71" s="98"/>
    </row>
    <row r="72" spans="1:8" ht="13.5" thickBot="1">
      <c r="A72" s="22" t="s">
        <v>75</v>
      </c>
      <c r="B72" s="58"/>
      <c r="C72" s="58"/>
      <c r="D72" s="58"/>
      <c r="E72" s="58"/>
      <c r="F72" s="58"/>
      <c r="G72" s="64">
        <v>32027.95</v>
      </c>
      <c r="H72" s="98"/>
    </row>
    <row r="73" spans="1:8" ht="13.5" thickBot="1">
      <c r="A73" s="34" t="s">
        <v>19</v>
      </c>
      <c r="B73" s="35"/>
      <c r="C73" s="35"/>
      <c r="D73" s="35"/>
      <c r="E73" s="35"/>
      <c r="F73" s="35"/>
      <c r="G73" s="81">
        <f>SUM(G17+G24+G32+G57+G58+G59+G60+G61+G63+G64+G65+G70+G71+G72)</f>
        <v>714233.73932</v>
      </c>
      <c r="H73" s="101"/>
    </row>
    <row r="74" spans="1:8" ht="13.5" thickBot="1">
      <c r="A74" s="36" t="s">
        <v>79</v>
      </c>
      <c r="B74" s="35"/>
      <c r="C74" s="35"/>
      <c r="D74" s="35"/>
      <c r="E74" s="35"/>
      <c r="F74" s="35"/>
      <c r="G74" s="37">
        <f>SUM(G6+G15-G73)</f>
        <v>63502.39068000007</v>
      </c>
      <c r="H74" s="83"/>
    </row>
    <row r="75" spans="1:7" ht="12.75">
      <c r="A75" t="s">
        <v>20</v>
      </c>
      <c r="G75" t="s">
        <v>70</v>
      </c>
    </row>
    <row r="76" spans="1:7" ht="12.75">
      <c r="A76" t="s">
        <v>67</v>
      </c>
      <c r="G76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2017-11-16T08:37:34Z</cp:lastPrinted>
  <dcterms:created xsi:type="dcterms:W3CDTF">1996-10-08T23:32:33Z</dcterms:created>
  <dcterms:modified xsi:type="dcterms:W3CDTF">2019-04-24T03:51:37Z</dcterms:modified>
  <cp:category/>
  <cp:version/>
  <cp:contentType/>
  <cp:contentStatus/>
</cp:coreProperties>
</file>