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<sst xmlns="http://schemas.openxmlformats.org/spreadsheetml/2006/main" count="82" uniqueCount="81">
  <si>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</si>
  <si>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</si>
  <si>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</si>
  <si>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</si>
  <si>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</si>
  <si>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</si>
  <si>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</si>
  <si>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</si>
  <si>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</si>
  <si>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</si>
  <si>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</si>
  <si>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</si>
  <si>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</si>
  <si>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</si>
  <si>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</si>
  <si>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</si>
  <si>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</si>
  <si>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</si>
  <si>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</si>
  <si>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</si>
  <si>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</si>
  <si>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</si>
  <si>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</si>
  <si>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</si>
  <si>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</si>
  <si>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</si>
  <si>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</si>
  <si>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</si>
  <si>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</si>
  <si>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</si>
  <si>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</si>
  <si>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</si>
  <si>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</si>
  <si>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</si>
  <si>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</si>
  <si>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</si>
  <si>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</si>
  <si>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</si>
  <si>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</si>
  <si>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</si>
  <si>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</si>
  <si>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</si>
  <si>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</si>
  <si>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</si>
  <si>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</si>
  <si>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</si>
  <si>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</si>
  <si>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</si>
  <si>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</si>
  <si>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</si>
  <si>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</si>
  <si>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</si>
  <si>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</si>
  <si>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</si>
  <si>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</si>
  <si>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</si>
  <si>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</si>
  <si>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</si>
  <si>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</si>
  <si>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</si>
  <si>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</si>
  <si>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</si>
  <si>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</si>
  <si>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</si>
  <si>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</si>
  <si>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</si>
  <si>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</si>
  <si>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</si>
  <si>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2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</si>
  <si>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</si>
  <si>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</si>
  <si>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</si>
  <si>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</si>
  <si>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</si>
  <si>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</si>
  <si>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Очистка кровли от снега</t>
  </si>
  <si>
    <t>Монтаж электрооборудования(работа- 14980,00 ; материалы- 30504,00)</t>
  </si>
  <si>
    <t>Кронирование и валка деревьев</t>
  </si>
  <si>
    <t>Герметизация межпанельных стыков</t>
  </si>
  <si>
    <t>Акт о движении средств на финансовом лицевом счете за январь -декабрь 2017 года</t>
  </si>
  <si>
    <t>Остаток (перерасход) переходящий на 01.01.2018 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</si>
</sst>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B1">
      <selection activeCell="J5" sqref="J5:L15"/>
    </sheetView>
  </sheetViews>
  <sheetFormatPr defaultColWidth="9.140625" defaultRowHeight="12.75"/>
  <cols>
    <col min="1" max="1" width="10.140625" style="0" bestFit="1" customWidth="1"/>
    <col min="6" max="6" width="37.5742187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4">
        <v>3368</v>
      </c>
      <c r="H3" s="108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1"/>
      <c r="G4" s="94">
        <v>17.79</v>
      </c>
      <c r="H4" s="121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5"/>
      <c r="H5" s="123" t="s">
        <v>73</v>
      </c>
      <c r="I5" s="3"/>
      <c r="J5" s="3"/>
    </row>
    <row r="6" spans="1:10" ht="12.75">
      <c r="A6" s="73" t="s">
        <v>70</v>
      </c>
      <c r="B6" s="4"/>
      <c r="C6" s="4"/>
      <c r="D6" s="4"/>
      <c r="E6" s="4"/>
      <c r="F6" s="4"/>
      <c r="G6" s="89">
        <v>45297.93</v>
      </c>
      <c r="H6" s="122">
        <v>0</v>
      </c>
      <c r="I6" s="3"/>
      <c r="J6" s="3"/>
    </row>
    <row r="7" spans="1:10" ht="12.75">
      <c r="A7" s="5" t="s">
        <v>71</v>
      </c>
      <c r="B7" s="5"/>
      <c r="C7" s="5"/>
      <c r="D7" s="5"/>
      <c r="E7" s="5"/>
      <c r="F7" s="5"/>
      <c r="G7" s="87">
        <v>56754</v>
      </c>
      <c r="H7" s="33">
        <v>0</v>
      </c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714303.98</v>
      </c>
      <c r="H8" s="34">
        <v>98686.47</v>
      </c>
      <c r="I8" s="3"/>
      <c r="J8" s="3"/>
      <c r="K8" s="98"/>
    </row>
    <row r="9" spans="1:11" ht="12.75">
      <c r="A9" s="11" t="s">
        <v>29</v>
      </c>
      <c r="B9" s="5"/>
      <c r="C9" s="5"/>
      <c r="D9" s="5"/>
      <c r="E9" s="5"/>
      <c r="F9" s="5"/>
      <c r="G9" s="87">
        <v>691446.13</v>
      </c>
      <c r="H9" s="33">
        <v>80947.93</v>
      </c>
      <c r="I9" s="3"/>
      <c r="J9" s="3"/>
      <c r="K9" s="24"/>
    </row>
    <row r="10" spans="1:10" ht="12.75">
      <c r="A10" s="11" t="s">
        <v>53</v>
      </c>
      <c r="B10" s="5"/>
      <c r="C10" s="5"/>
      <c r="D10" s="5"/>
      <c r="E10" s="5"/>
      <c r="F10" s="5"/>
      <c r="G10" s="87">
        <f>SUM(G7+G8-G9)</f>
        <v>79611.84999999998</v>
      </c>
      <c r="H10" s="33">
        <f>SUM(H7+H8-H9)</f>
        <v>17738.540000000008</v>
      </c>
      <c r="I10" s="3"/>
      <c r="J10" s="3"/>
    </row>
    <row r="11" spans="1:10" ht="12.75">
      <c r="A11" s="11" t="s">
        <v>72</v>
      </c>
      <c r="B11" s="5"/>
      <c r="C11" s="5"/>
      <c r="D11" s="5"/>
      <c r="E11" s="5"/>
      <c r="F11" s="5"/>
      <c r="G11" s="87">
        <v>500</v>
      </c>
      <c r="H11" s="33"/>
      <c r="I11" s="3"/>
      <c r="J11" s="3"/>
    </row>
    <row r="12" spans="1:10" ht="12.75">
      <c r="A12" s="11" t="s">
        <v>54</v>
      </c>
      <c r="B12" s="5"/>
      <c r="C12" s="5"/>
      <c r="D12" s="5"/>
      <c r="E12" s="5"/>
      <c r="F12" s="5"/>
      <c r="G12" s="87">
        <v>12000</v>
      </c>
      <c r="H12" s="33"/>
      <c r="I12" s="3"/>
      <c r="J12" s="3"/>
    </row>
    <row r="13" spans="1:10" ht="12.75">
      <c r="A13" s="11" t="s">
        <v>55</v>
      </c>
      <c r="B13" s="5"/>
      <c r="C13" s="5"/>
      <c r="D13" s="5"/>
      <c r="E13" s="5"/>
      <c r="F13" s="5"/>
      <c r="G13" s="87">
        <v>11500</v>
      </c>
      <c r="H13" s="33"/>
      <c r="I13" s="3"/>
      <c r="J13" s="3"/>
    </row>
    <row r="14" spans="1:10" ht="13.5" thickBot="1">
      <c r="A14" s="12" t="s">
        <v>56</v>
      </c>
      <c r="B14" s="3"/>
      <c r="C14" s="3"/>
      <c r="D14" s="3"/>
      <c r="E14" s="3"/>
      <c r="F14" s="3"/>
      <c r="G14" s="88">
        <f>SUM(G11+G12-G13)</f>
        <v>1000</v>
      </c>
      <c r="H14" s="33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6">
        <f>G9+G13+H9</f>
        <v>783894.06</v>
      </c>
      <c r="H15" s="110"/>
      <c r="I15" s="3"/>
      <c r="J15" s="3"/>
    </row>
    <row r="16" spans="1:8" ht="14.25" customHeight="1" thickBot="1">
      <c r="A16" s="6"/>
      <c r="B16" s="7" t="s">
        <v>0</v>
      </c>
      <c r="C16" s="14" t="s">
        <v>24</v>
      </c>
      <c r="D16" s="7"/>
      <c r="E16" s="7"/>
      <c r="F16" s="23"/>
      <c r="G16" s="97" t="s">
        <v>63</v>
      </c>
      <c r="H16" s="109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40531.65</v>
      </c>
      <c r="H17" s="111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2"/>
    </row>
    <row r="19" spans="1:8" ht="12.75">
      <c r="A19" s="13" t="s">
        <v>5</v>
      </c>
      <c r="B19" s="4"/>
      <c r="C19" s="4"/>
      <c r="D19" s="4"/>
      <c r="E19" s="4"/>
      <c r="F19" s="4"/>
      <c r="G19" s="27">
        <v>22416.84</v>
      </c>
      <c r="H19" s="86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4528.2</v>
      </c>
      <c r="H20" s="86"/>
    </row>
    <row r="21" spans="1:8" ht="12.75">
      <c r="A21" s="11" t="s">
        <v>6</v>
      </c>
      <c r="B21" s="5"/>
      <c r="C21" s="3"/>
      <c r="D21" s="3"/>
      <c r="E21" s="3"/>
      <c r="F21" s="3"/>
      <c r="G21" s="28">
        <v>199.64</v>
      </c>
      <c r="H21" s="86"/>
    </row>
    <row r="22" spans="1:8" ht="12.75">
      <c r="A22" s="13" t="s">
        <v>38</v>
      </c>
      <c r="B22" s="4"/>
      <c r="C22" s="5"/>
      <c r="D22" s="5"/>
      <c r="E22" s="5"/>
      <c r="F22" s="5"/>
      <c r="G22" s="27">
        <v>855.97</v>
      </c>
      <c r="H22" s="86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12531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94086.76999999999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9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5">
        <v>45134.23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9117.11</v>
      </c>
      <c r="H27" s="86"/>
    </row>
    <row r="28" spans="1:8" ht="12.75">
      <c r="A28" s="12" t="s">
        <v>8</v>
      </c>
      <c r="B28" s="3"/>
      <c r="C28" s="3"/>
      <c r="D28" s="3"/>
      <c r="E28" s="3"/>
      <c r="F28" s="3"/>
      <c r="G28" s="85">
        <v>9605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1925.25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28305.18</v>
      </c>
      <c r="H30" s="86"/>
    </row>
    <row r="31" spans="1:8" ht="13.5" thickBot="1">
      <c r="A31" s="12" t="s">
        <v>40</v>
      </c>
      <c r="B31" s="3"/>
      <c r="C31" s="3"/>
      <c r="D31" s="3"/>
      <c r="E31" s="3"/>
      <c r="F31" s="3"/>
      <c r="G31" s="100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1">
        <f>G33+G39+G44+G49+G54+G55+G56</f>
        <v>169993.21578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0">
        <f>SUM(G34:G38)</f>
        <v>89021.58578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5">
        <v>71693.89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14482.165780000001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5">
        <v>2024.49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821.04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3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7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5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1">
        <f>SUM(G45:G48)</f>
        <v>80971.63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8">
        <v>67476.36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7">
        <f>ROUND(G45*0.2,2)</f>
        <v>13495.27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9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9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90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89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9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9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9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90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1">
        <v>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2">
        <v>0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2">
        <v>22228.8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3">
        <v>1025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4">
        <f>ROUND(G3*1.33*K1,2)</f>
        <v>53753.28</v>
      </c>
      <c r="H59" s="113"/>
    </row>
    <row r="60" spans="1:8" ht="13.5" thickBot="1">
      <c r="A60" s="21" t="s">
        <v>59</v>
      </c>
      <c r="B60" s="7"/>
      <c r="C60" s="7"/>
      <c r="D60" s="7"/>
      <c r="E60" s="7"/>
      <c r="F60" s="7"/>
      <c r="G60" s="104">
        <v>0</v>
      </c>
      <c r="H60" s="113"/>
    </row>
    <row r="61" spans="1:8" ht="12.75">
      <c r="A61" s="18" t="s">
        <v>60</v>
      </c>
      <c r="B61" s="9"/>
      <c r="C61" s="9"/>
      <c r="D61" s="9"/>
      <c r="E61" s="9"/>
      <c r="F61" s="9"/>
      <c r="G61" s="102">
        <f>ROUND((G9+G13+H9)*20%,2)</f>
        <v>156778.81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5"/>
      <c r="H62" s="114"/>
    </row>
    <row r="63" spans="1:8" ht="13.5" thickBot="1">
      <c r="A63" s="67" t="s">
        <v>65</v>
      </c>
      <c r="B63" s="7"/>
      <c r="C63" s="7"/>
      <c r="D63" s="7"/>
      <c r="E63" s="7"/>
      <c r="F63" s="7"/>
      <c r="G63" s="106">
        <f>(G9+G13+H9)*1%</f>
        <v>7838.940600000001</v>
      </c>
      <c r="H63" s="115"/>
    </row>
    <row r="64" spans="1:8" ht="13.5" thickBot="1">
      <c r="A64" s="67" t="s">
        <v>66</v>
      </c>
      <c r="B64" s="7"/>
      <c r="C64" s="7"/>
      <c r="D64" s="7"/>
      <c r="E64" s="7"/>
      <c r="F64" s="7"/>
      <c r="G64" s="106">
        <v>7539.92</v>
      </c>
      <c r="H64" s="115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SUM(G66:G69)</f>
        <v>100009.72</v>
      </c>
      <c r="H65" s="76"/>
    </row>
    <row r="66" spans="1:8" ht="12.75">
      <c r="A66" s="43" t="s">
        <v>75</v>
      </c>
      <c r="B66" s="44"/>
      <c r="C66" s="44"/>
      <c r="D66" s="44"/>
      <c r="E66" s="44"/>
      <c r="F66" s="4"/>
      <c r="G66" s="84">
        <v>2872.02</v>
      </c>
      <c r="H66" s="116"/>
    </row>
    <row r="67" spans="1:8" ht="12.75">
      <c r="A67" s="43" t="s">
        <v>78</v>
      </c>
      <c r="B67" s="44"/>
      <c r="C67" s="44"/>
      <c r="D67" s="44"/>
      <c r="E67" s="44"/>
      <c r="F67" s="4"/>
      <c r="G67" s="84">
        <v>43351.45</v>
      </c>
      <c r="H67" s="116"/>
    </row>
    <row r="68" spans="1:8" ht="12.75">
      <c r="A68" s="82" t="s">
        <v>76</v>
      </c>
      <c r="B68" s="83"/>
      <c r="C68" s="5"/>
      <c r="D68" s="5"/>
      <c r="E68" s="5"/>
      <c r="F68" s="5"/>
      <c r="G68" s="84">
        <v>45484</v>
      </c>
      <c r="H68" s="116"/>
    </row>
    <row r="69" spans="1:8" ht="13.5" thickBot="1">
      <c r="A69" s="119" t="s">
        <v>77</v>
      </c>
      <c r="B69" s="120"/>
      <c r="C69" s="120"/>
      <c r="D69" s="120"/>
      <c r="E69" s="20"/>
      <c r="F69" s="20"/>
      <c r="G69" s="79">
        <v>8302.25</v>
      </c>
      <c r="H69" s="117"/>
    </row>
    <row r="70" spans="1:8" ht="12.75">
      <c r="A70" s="70" t="s">
        <v>62</v>
      </c>
      <c r="B70" s="71"/>
      <c r="C70" s="71"/>
      <c r="D70" s="71"/>
      <c r="E70" s="71"/>
      <c r="F70" s="72"/>
      <c r="G70" s="78">
        <v>12245</v>
      </c>
      <c r="H70" s="118"/>
    </row>
    <row r="71" spans="1:8" ht="13.5" thickBot="1">
      <c r="A71" s="22" t="s">
        <v>64</v>
      </c>
      <c r="B71" s="69"/>
      <c r="C71" s="69"/>
      <c r="D71" s="69"/>
      <c r="E71" s="69"/>
      <c r="F71" s="69"/>
      <c r="G71" s="80">
        <f>ROUND(G70*0.2,2)</f>
        <v>2449</v>
      </c>
      <c r="H71" s="77"/>
    </row>
    <row r="72" spans="1:8" ht="13.5" thickBot="1">
      <c r="A72" s="22" t="s">
        <v>74</v>
      </c>
      <c r="B72" s="69"/>
      <c r="C72" s="69"/>
      <c r="D72" s="69"/>
      <c r="E72" s="69"/>
      <c r="F72" s="69"/>
      <c r="G72" s="80">
        <v>40064.21</v>
      </c>
      <c r="H72" s="77"/>
    </row>
    <row r="73" spans="1:8" ht="13.5" thickBot="1">
      <c r="A73" s="39" t="s">
        <v>19</v>
      </c>
      <c r="B73" s="40"/>
      <c r="C73" s="40"/>
      <c r="D73" s="40"/>
      <c r="E73" s="40"/>
      <c r="F73" s="40"/>
      <c r="G73" s="96">
        <f>SUM(G17+G24+G32+G57+G58+G59+G60+G61+G63+G64+G65+G70+G71+G72)</f>
        <v>708544.31638</v>
      </c>
      <c r="H73" s="36"/>
    </row>
    <row r="74" spans="1:8" ht="13.5" thickBot="1">
      <c r="A74" s="41" t="s">
        <v>80</v>
      </c>
      <c r="B74" s="40"/>
      <c r="C74" s="40"/>
      <c r="D74" s="40"/>
      <c r="E74" s="40"/>
      <c r="F74" s="40"/>
      <c r="G74" s="107">
        <f>SUM(G6+G15-G73)</f>
        <v>120647.67362000013</v>
      </c>
      <c r="H74" s="42"/>
    </row>
    <row r="75" spans="1:7" ht="12.75">
      <c r="A75" t="s">
        <v>20</v>
      </c>
      <c r="G75" t="s">
        <v>69</v>
      </c>
    </row>
    <row r="76" ht="12.75">
      <c r="A76" t="s">
        <v>67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2017-11-16T08:32:58Z</cp:lastPrinted>
  <dcterms:created xsi:type="dcterms:W3CDTF">1996-10-08T23:32:33Z</dcterms:created>
  <dcterms:modified xsi:type="dcterms:W3CDTF">2019-04-24T03:50:55Z</dcterms:modified>
  <cp:category/>
  <cp:version/>
  <cp:contentType/>
  <cp:contentStatus/>
</cp:coreProperties>
</file>