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<sst xmlns="http://schemas.openxmlformats.org/spreadsheetml/2006/main" count="86" uniqueCount="85">
  <si>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</si>
  <si>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</si>
  <si>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</si>
  <si>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</si>
  <si>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</si>
  <si>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</si>
  <si>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</si>
  <si>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</si>
  <si>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</si>
  <si>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</si>
  <si>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</si>
  <si>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</si>
  <si>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</si>
  <si>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</si>
  <si>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</si>
  <si>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</si>
  <si>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</si>
  <si>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</si>
  <si>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</si>
  <si>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</si>
  <si>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</si>
  <si>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</si>
  <si>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</si>
  <si>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</si>
  <si>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</si>
  <si>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</si>
  <si>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</si>
  <si>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</si>
  <si>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</si>
  <si>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</si>
  <si>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</si>
  <si>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</si>
  <si>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</si>
  <si>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</si>
  <si>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</si>
  <si>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</si>
  <si>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</si>
  <si>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</si>
  <si>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</si>
  <si>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</si>
  <si>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</si>
  <si>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</si>
  <si>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</si>
  <si>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</si>
  <si>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</si>
  <si>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</si>
  <si>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</si>
  <si>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</si>
  <si>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</si>
  <si>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</si>
  <si>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</si>
  <si>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</si>
  <si>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</si>
  <si>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</si>
  <si>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</si>
  <si>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</si>
  <si>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</si>
  <si>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</si>
  <si>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</si>
  <si>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</si>
  <si>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</si>
  <si>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</si>
  <si>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</si>
  <si>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</si>
  <si>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</si>
  <si>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</si>
  <si>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</si>
  <si>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</si>
  <si>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10</t>
  </si>
  <si>
    <t>А.Г.Фомин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</si>
  <si>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</si>
  <si>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</si>
  <si>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</si>
  <si>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</si>
  <si>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</si>
  <si>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</si>
  <si>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Очистка кровли от снега</t>
  </si>
  <si>
    <t>Кронирование и валка деревьев</t>
  </si>
  <si>
    <t>Изготовление и установка металлоизделий</t>
  </si>
  <si>
    <t>Бурение отверстий в стене</t>
  </si>
  <si>
    <t>Ремонт водомерной рамки</t>
  </si>
  <si>
    <t>Изготовление и установка решеток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</si>
  <si>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</si>
  <si>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</t>
  </si>
  <si>
    <t>Покос травы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</si>
</sst>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C1">
      <selection activeCell="I5" sqref="I5:L23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5.0039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82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7">
        <v>3350.8</v>
      </c>
      <c r="H3" s="111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7">
        <v>16.41</v>
      </c>
      <c r="H4" s="121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8"/>
      <c r="H5" s="123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92">
        <v>50636.91</v>
      </c>
      <c r="H6" s="122">
        <v>0</v>
      </c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90">
        <v>37946.85</v>
      </c>
      <c r="H7" s="33">
        <v>0</v>
      </c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650249.52</v>
      </c>
      <c r="H8" s="34">
        <v>60215.49</v>
      </c>
      <c r="I8" s="3"/>
      <c r="J8" s="3"/>
      <c r="K8" s="82"/>
    </row>
    <row r="9" spans="1:11" ht="12.75">
      <c r="A9" s="11" t="s">
        <v>29</v>
      </c>
      <c r="B9" s="5"/>
      <c r="C9" s="5"/>
      <c r="D9" s="5"/>
      <c r="E9" s="5"/>
      <c r="F9" s="5"/>
      <c r="G9" s="90">
        <v>601313.46</v>
      </c>
      <c r="H9" s="33">
        <v>46129.1</v>
      </c>
      <c r="I9" s="3"/>
      <c r="J9" s="3"/>
      <c r="K9" s="24"/>
    </row>
    <row r="10" spans="1:10" ht="12.75">
      <c r="A10" s="11" t="s">
        <v>53</v>
      </c>
      <c r="B10" s="5"/>
      <c r="C10" s="5"/>
      <c r="D10" s="5"/>
      <c r="E10" s="5"/>
      <c r="F10" s="5"/>
      <c r="G10" s="90">
        <f>SUM(G7+G8-G9)</f>
        <v>86882.91000000003</v>
      </c>
      <c r="H10" s="33">
        <f>SUM(H7+H8-H9)</f>
        <v>14086.39</v>
      </c>
      <c r="I10" s="3"/>
      <c r="J10" s="3"/>
    </row>
    <row r="11" spans="1:10" ht="12.75">
      <c r="A11" s="11" t="s">
        <v>73</v>
      </c>
      <c r="B11" s="5"/>
      <c r="C11" s="5"/>
      <c r="D11" s="5"/>
      <c r="E11" s="5"/>
      <c r="F11" s="5"/>
      <c r="G11" s="90">
        <v>500</v>
      </c>
      <c r="H11" s="33"/>
      <c r="I11" s="3"/>
      <c r="J11" s="3"/>
    </row>
    <row r="12" spans="1:10" ht="12.75">
      <c r="A12" s="11" t="s">
        <v>54</v>
      </c>
      <c r="B12" s="5"/>
      <c r="C12" s="5"/>
      <c r="D12" s="5"/>
      <c r="E12" s="5"/>
      <c r="F12" s="5"/>
      <c r="G12" s="90">
        <v>12000</v>
      </c>
      <c r="H12" s="33"/>
      <c r="I12" s="3"/>
      <c r="J12" s="3"/>
    </row>
    <row r="13" spans="1:10" ht="12.75">
      <c r="A13" s="11" t="s">
        <v>55</v>
      </c>
      <c r="B13" s="5"/>
      <c r="C13" s="5"/>
      <c r="D13" s="5"/>
      <c r="E13" s="5"/>
      <c r="F13" s="5"/>
      <c r="G13" s="90">
        <v>11500</v>
      </c>
      <c r="H13" s="33"/>
      <c r="I13" s="3"/>
      <c r="J13" s="3"/>
    </row>
    <row r="14" spans="1:10" ht="13.5" thickBot="1">
      <c r="A14" s="12" t="s">
        <v>56</v>
      </c>
      <c r="B14" s="3"/>
      <c r="C14" s="3"/>
      <c r="D14" s="3"/>
      <c r="E14" s="3"/>
      <c r="F14" s="3"/>
      <c r="G14" s="91">
        <f>SUM(G11+G12-G13)</f>
        <v>1000</v>
      </c>
      <c r="H14" s="35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9">
        <f>G9+G13+H9</f>
        <v>658942.5599999999</v>
      </c>
      <c r="H15" s="36"/>
      <c r="I15" s="3"/>
      <c r="J15" s="3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100" t="s">
        <v>63</v>
      </c>
      <c r="H16" s="124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42696.89</v>
      </c>
      <c r="H17" s="112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3"/>
    </row>
    <row r="19" spans="1:8" ht="12.75">
      <c r="A19" s="13" t="s">
        <v>5</v>
      </c>
      <c r="B19" s="4"/>
      <c r="C19" s="4"/>
      <c r="D19" s="4"/>
      <c r="E19" s="4"/>
      <c r="F19" s="4"/>
      <c r="G19" s="27">
        <v>23302.36</v>
      </c>
      <c r="H19" s="89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4707.08</v>
      </c>
      <c r="H20" s="89"/>
    </row>
    <row r="21" spans="1:8" ht="12.75">
      <c r="A21" s="11" t="s">
        <v>6</v>
      </c>
      <c r="B21" s="5"/>
      <c r="C21" s="3"/>
      <c r="D21" s="3"/>
      <c r="E21" s="3"/>
      <c r="F21" s="3"/>
      <c r="G21" s="28">
        <v>1370.85</v>
      </c>
      <c r="H21" s="89"/>
    </row>
    <row r="22" spans="1:8" ht="12.75">
      <c r="A22" s="13" t="s">
        <v>38</v>
      </c>
      <c r="B22" s="4"/>
      <c r="C22" s="5"/>
      <c r="D22" s="5"/>
      <c r="E22" s="5"/>
      <c r="F22" s="5"/>
      <c r="G22" s="27">
        <v>851.6</v>
      </c>
      <c r="H22" s="89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12465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77101.19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102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8">
        <v>37868.67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7649.47</v>
      </c>
      <c r="H27" s="89"/>
    </row>
    <row r="28" spans="1:8" ht="12.75">
      <c r="A28" s="12" t="s">
        <v>8</v>
      </c>
      <c r="B28" s="3"/>
      <c r="C28" s="3"/>
      <c r="D28" s="3"/>
      <c r="E28" s="3"/>
      <c r="F28" s="3"/>
      <c r="G28" s="88">
        <v>895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1915.42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28160.63</v>
      </c>
      <c r="H30" s="89"/>
    </row>
    <row r="31" spans="1:8" ht="13.5" thickBot="1">
      <c r="A31" s="12" t="s">
        <v>40</v>
      </c>
      <c r="B31" s="3"/>
      <c r="C31" s="3"/>
      <c r="D31" s="3"/>
      <c r="E31" s="3"/>
      <c r="F31" s="3"/>
      <c r="G31" s="103">
        <v>612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4">
        <f>G33+G39+G44+G49+G54+G55+G56</f>
        <v>109615.20305999999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3">
        <f>SUM(G34:G38)</f>
        <v>97603.08305999999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8">
        <v>77373.53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15629.453060000002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8">
        <v>3783.26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816.84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6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90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8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4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91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90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2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2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3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92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2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2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2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3">
        <v>3600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4">
        <v>720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5">
        <v>7692.12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5">
        <v>22115.28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6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7">
        <f>ROUND(G3*1.33*K1,2)</f>
        <v>53478.77</v>
      </c>
      <c r="H59" s="114"/>
    </row>
    <row r="60" spans="1:8" ht="13.5" thickBot="1">
      <c r="A60" s="21" t="s">
        <v>59</v>
      </c>
      <c r="B60" s="7"/>
      <c r="C60" s="7"/>
      <c r="D60" s="7"/>
      <c r="E60" s="7"/>
      <c r="F60" s="7"/>
      <c r="G60" s="107">
        <v>0</v>
      </c>
      <c r="H60" s="114"/>
    </row>
    <row r="61" spans="1:8" ht="12.75">
      <c r="A61" s="18" t="s">
        <v>60</v>
      </c>
      <c r="B61" s="9"/>
      <c r="C61" s="9"/>
      <c r="D61" s="9"/>
      <c r="E61" s="9"/>
      <c r="F61" s="9"/>
      <c r="G61" s="105">
        <f>ROUND((G9+G13+H9)*20%,2)</f>
        <v>131788.51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8"/>
      <c r="H62" s="115"/>
    </row>
    <row r="63" spans="1:8" ht="13.5" thickBot="1">
      <c r="A63" s="67" t="s">
        <v>65</v>
      </c>
      <c r="B63" s="7"/>
      <c r="C63" s="7"/>
      <c r="D63" s="7"/>
      <c r="E63" s="7"/>
      <c r="F63" s="7"/>
      <c r="G63" s="109">
        <f>(G9+G13+H9)*1%</f>
        <v>6589.4256</v>
      </c>
      <c r="H63" s="116"/>
    </row>
    <row r="64" spans="1:8" ht="13.5" thickBot="1">
      <c r="A64" s="67" t="s">
        <v>66</v>
      </c>
      <c r="B64" s="7"/>
      <c r="C64" s="7"/>
      <c r="D64" s="7"/>
      <c r="E64" s="7"/>
      <c r="F64" s="7"/>
      <c r="G64" s="109">
        <v>7501.96</v>
      </c>
      <c r="H64" s="116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SUM(G66:G72)</f>
        <v>148779.41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87">
        <v>2959.05</v>
      </c>
      <c r="H66" s="117"/>
    </row>
    <row r="67" spans="1:8" ht="12.75">
      <c r="A67" s="43" t="s">
        <v>84</v>
      </c>
      <c r="B67" s="44"/>
      <c r="C67" s="44"/>
      <c r="D67" s="44"/>
      <c r="E67" s="44"/>
      <c r="F67" s="4"/>
      <c r="G67" s="87">
        <v>3600</v>
      </c>
      <c r="H67" s="117"/>
    </row>
    <row r="68" spans="1:8" ht="12.75">
      <c r="A68" s="43" t="s">
        <v>79</v>
      </c>
      <c r="B68" s="44"/>
      <c r="C68" s="44"/>
      <c r="D68" s="44"/>
      <c r="E68" s="44"/>
      <c r="F68" s="4"/>
      <c r="G68" s="87">
        <v>7770</v>
      </c>
      <c r="H68" s="117"/>
    </row>
    <row r="69" spans="1:8" ht="12.75">
      <c r="A69" s="43" t="s">
        <v>80</v>
      </c>
      <c r="B69" s="44"/>
      <c r="C69" s="44"/>
      <c r="D69" s="44"/>
      <c r="E69" s="44"/>
      <c r="F69" s="4"/>
      <c r="G69" s="87">
        <v>16741.57</v>
      </c>
      <c r="H69" s="117"/>
    </row>
    <row r="70" spans="1:8" ht="12.75">
      <c r="A70" s="83" t="s">
        <v>77</v>
      </c>
      <c r="B70" s="84"/>
      <c r="C70" s="84"/>
      <c r="D70" s="84"/>
      <c r="E70" s="5"/>
      <c r="F70" s="5"/>
      <c r="G70" s="87">
        <v>33079.12</v>
      </c>
      <c r="H70" s="117"/>
    </row>
    <row r="71" spans="1:8" ht="12.75">
      <c r="A71" s="83" t="s">
        <v>81</v>
      </c>
      <c r="B71" s="84"/>
      <c r="C71" s="84"/>
      <c r="D71" s="84"/>
      <c r="E71" s="5"/>
      <c r="F71" s="25"/>
      <c r="G71" s="101">
        <v>8629.67</v>
      </c>
      <c r="H71" s="118"/>
    </row>
    <row r="72" spans="1:8" ht="13.5" thickBot="1">
      <c r="A72" s="85" t="s">
        <v>78</v>
      </c>
      <c r="B72" s="86"/>
      <c r="C72" s="86"/>
      <c r="D72" s="20"/>
      <c r="E72" s="20"/>
      <c r="F72" s="20"/>
      <c r="G72" s="79">
        <v>76000</v>
      </c>
      <c r="H72" s="119"/>
    </row>
    <row r="73" spans="1:8" ht="12.75">
      <c r="A73" s="70" t="s">
        <v>62</v>
      </c>
      <c r="B73" s="71"/>
      <c r="C73" s="71"/>
      <c r="D73" s="71"/>
      <c r="E73" s="71"/>
      <c r="F73" s="72"/>
      <c r="G73" s="78">
        <v>41400</v>
      </c>
      <c r="H73" s="120"/>
    </row>
    <row r="74" spans="1:8" ht="13.5" thickBot="1">
      <c r="A74" s="22" t="s">
        <v>64</v>
      </c>
      <c r="B74" s="69"/>
      <c r="C74" s="69"/>
      <c r="D74" s="69"/>
      <c r="E74" s="69"/>
      <c r="F74" s="69"/>
      <c r="G74" s="80">
        <f>ROUND(G73*0.2,2)</f>
        <v>8280</v>
      </c>
      <c r="H74" s="77"/>
    </row>
    <row r="75" spans="1:8" ht="13.5" thickBot="1">
      <c r="A75" s="22" t="s">
        <v>75</v>
      </c>
      <c r="B75" s="69"/>
      <c r="C75" s="69"/>
      <c r="D75" s="69"/>
      <c r="E75" s="69"/>
      <c r="F75" s="69"/>
      <c r="G75" s="80">
        <v>31604.56</v>
      </c>
      <c r="H75" s="77"/>
    </row>
    <row r="76" spans="1:8" ht="13.5" thickBot="1">
      <c r="A76" s="39" t="s">
        <v>19</v>
      </c>
      <c r="B76" s="40"/>
      <c r="C76" s="40"/>
      <c r="D76" s="40"/>
      <c r="E76" s="40"/>
      <c r="F76" s="40"/>
      <c r="G76" s="99">
        <f>SUM(G17+G24+G32+G57+G58+G59+G60+G61+G63+G64+G65+G73+G74+G75)</f>
        <v>680951.1986600001</v>
      </c>
      <c r="H76" s="36"/>
    </row>
    <row r="77" spans="1:8" ht="13.5" thickBot="1">
      <c r="A77" s="41" t="s">
        <v>83</v>
      </c>
      <c r="B77" s="40"/>
      <c r="C77" s="40"/>
      <c r="D77" s="40"/>
      <c r="E77" s="40"/>
      <c r="F77" s="40"/>
      <c r="G77" s="110">
        <f>SUM(G6+G15-G76)</f>
        <v>28628.27133999986</v>
      </c>
      <c r="H77" s="42"/>
    </row>
    <row r="78" spans="1:7" ht="12.75">
      <c r="A78" t="s">
        <v>20</v>
      </c>
      <c r="G78" t="s">
        <v>70</v>
      </c>
    </row>
    <row r="79" spans="1:7" ht="12.75">
      <c r="A79" t="s">
        <v>67</v>
      </c>
      <c r="G79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2017-11-16T08:41:44Z</cp:lastPrinted>
  <dcterms:created xsi:type="dcterms:W3CDTF">1996-10-08T23:32:33Z</dcterms:created>
  <dcterms:modified xsi:type="dcterms:W3CDTF">2019-04-24T03:52:02Z</dcterms:modified>
  <cp:category/>
  <cp:version/>
  <cp:contentType/>
  <cp:contentStatus/>
</cp:coreProperties>
</file>