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<sst xmlns="http://schemas.openxmlformats.org/spreadsheetml/2006/main" count="80" uniqueCount="78">
  <si>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</si>
  <si>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</si>
  <si>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</si>
  <si>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</si>
  <si>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</si>
  <si>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</si>
  <si>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</si>
  <si>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</si>
  <si>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</si>
  <si>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</si>
  <si>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</si>
  <si>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</si>
  <si>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</si>
  <si>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</si>
  <si>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</si>
  <si>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</si>
  <si>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</si>
  <si>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</si>
  <si>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</si>
  <si>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</si>
  <si>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</si>
  <si>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</si>
  <si>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</si>
  <si>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</si>
  <si>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</si>
  <si>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</si>
  <si>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</si>
  <si>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</si>
  <si>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</si>
  <si>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</si>
  <si>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</si>
  <si>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</si>
  <si>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</si>
  <si>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</si>
  <si>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</si>
  <si>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</si>
  <si>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</si>
  <si>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</si>
  <si>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</si>
  <si>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</si>
  <si>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</si>
  <si>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</si>
  <si>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</si>
  <si>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</si>
  <si>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</si>
  <si>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</si>
  <si>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</si>
  <si>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</si>
  <si>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</si>
  <si>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</si>
  <si>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</si>
  <si>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</si>
  <si>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</si>
  <si>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</si>
  <si>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</si>
  <si>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</si>
  <si>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</si>
  <si>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</si>
  <si>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</si>
  <si>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</si>
  <si>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</si>
  <si>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</si>
  <si>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</si>
  <si>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</si>
  <si>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</si>
  <si>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</si>
  <si>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</si>
  <si>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</si>
  <si>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10</t>
  </si>
  <si>
    <t>А.Г.Фомин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</si>
  <si>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</si>
  <si>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</si>
  <si>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</si>
  <si>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</si>
  <si>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Изготовление и установка изделий ПВХ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</si>
  <si>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</si>
  <si>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</si>
  <si>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Оперативное отключение и подключение э/энергии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</si>
</sst>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C40">
      <selection activeCell="K14" sqref="K14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5.00390625" style="0" customWidth="1"/>
    <col min="8" max="8" width="14.4218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75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6">
        <v>3364.43</v>
      </c>
      <c r="H3" s="109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1"/>
      <c r="G4" s="96">
        <v>13.27</v>
      </c>
      <c r="H4" s="110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7"/>
      <c r="H5" s="111"/>
      <c r="I5" s="3"/>
      <c r="J5" s="3"/>
    </row>
    <row r="6" spans="1:8" ht="12.75">
      <c r="A6" s="73" t="s">
        <v>70</v>
      </c>
      <c r="B6" s="4"/>
      <c r="C6" s="4"/>
      <c r="D6" s="4"/>
      <c r="E6" s="4"/>
      <c r="F6" s="4"/>
      <c r="G6" s="91">
        <v>86155</v>
      </c>
      <c r="H6" s="112"/>
    </row>
    <row r="7" spans="1:8" ht="12.75">
      <c r="A7" s="5" t="s">
        <v>71</v>
      </c>
      <c r="B7" s="5"/>
      <c r="C7" s="5"/>
      <c r="D7" s="5"/>
      <c r="E7" s="5"/>
      <c r="F7" s="5"/>
      <c r="G7" s="89">
        <v>46202.63</v>
      </c>
      <c r="H7" s="33"/>
    </row>
    <row r="8" spans="1:8" ht="12.75">
      <c r="A8" s="13" t="s">
        <v>52</v>
      </c>
      <c r="B8" s="4"/>
      <c r="C8" s="4"/>
      <c r="D8" s="4"/>
      <c r="E8" s="4"/>
      <c r="F8" s="4"/>
      <c r="G8" s="28">
        <v>526993.12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9">
        <v>535248.9</v>
      </c>
      <c r="H9" s="33"/>
    </row>
    <row r="10" spans="1:8" ht="12.75">
      <c r="A10" s="11" t="s">
        <v>53</v>
      </c>
      <c r="B10" s="5"/>
      <c r="C10" s="5"/>
      <c r="D10" s="5"/>
      <c r="E10" s="5"/>
      <c r="F10" s="5"/>
      <c r="G10" s="89">
        <f>SUM(G7+G8-G9)</f>
        <v>37946.84999999998</v>
      </c>
      <c r="H10" s="33"/>
    </row>
    <row r="11" spans="1:8" ht="12.75">
      <c r="A11" s="11" t="s">
        <v>72</v>
      </c>
      <c r="B11" s="5"/>
      <c r="C11" s="5"/>
      <c r="D11" s="5"/>
      <c r="E11" s="5"/>
      <c r="F11" s="5"/>
      <c r="G11" s="89">
        <v>1000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9">
        <v>12000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9">
        <v>12500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90">
        <f>SUM(G11+G12-G13)</f>
        <v>500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8">
        <f>G9+G13+H9</f>
        <v>547748.9</v>
      </c>
      <c r="H15" s="113"/>
    </row>
    <row r="16" spans="1:8" ht="21.75" customHeight="1" thickBot="1">
      <c r="A16" s="6"/>
      <c r="B16" s="7" t="s">
        <v>0</v>
      </c>
      <c r="C16" s="14" t="s">
        <v>24</v>
      </c>
      <c r="D16" s="7"/>
      <c r="E16" s="7"/>
      <c r="F16" s="23"/>
      <c r="G16" s="99" t="s">
        <v>63</v>
      </c>
      <c r="H16" s="110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32724.430000000004</v>
      </c>
      <c r="H17" s="114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5"/>
    </row>
    <row r="19" spans="1:8" ht="12.75">
      <c r="A19" s="13" t="s">
        <v>5</v>
      </c>
      <c r="B19" s="4"/>
      <c r="C19" s="4"/>
      <c r="D19" s="4"/>
      <c r="E19" s="4"/>
      <c r="F19" s="4"/>
      <c r="G19" s="27">
        <v>24216.11</v>
      </c>
      <c r="H19" s="88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4891.65</v>
      </c>
      <c r="H20" s="88"/>
    </row>
    <row r="21" spans="1:8" ht="12.75">
      <c r="A21" s="11" t="s">
        <v>6</v>
      </c>
      <c r="B21" s="5"/>
      <c r="C21" s="3"/>
      <c r="D21" s="3"/>
      <c r="E21" s="3"/>
      <c r="F21" s="3"/>
      <c r="G21" s="28">
        <v>3196.08</v>
      </c>
      <c r="H21" s="88"/>
    </row>
    <row r="22" spans="1:8" ht="12.75">
      <c r="A22" s="13" t="s">
        <v>38</v>
      </c>
      <c r="B22" s="4"/>
      <c r="C22" s="5"/>
      <c r="D22" s="5"/>
      <c r="E22" s="5"/>
      <c r="F22" s="5"/>
      <c r="G22" s="27">
        <v>420.59</v>
      </c>
      <c r="H22" s="88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84147.41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100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7">
        <v>39229.69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7924.4</v>
      </c>
      <c r="H27" s="88"/>
    </row>
    <row r="28" spans="1:8" ht="12.75">
      <c r="A28" s="12" t="s">
        <v>8</v>
      </c>
      <c r="B28" s="3"/>
      <c r="C28" s="3"/>
      <c r="D28" s="3"/>
      <c r="E28" s="3"/>
      <c r="F28" s="3"/>
      <c r="G28" s="87">
        <v>9081.19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971.7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26940.43</v>
      </c>
      <c r="H30" s="88"/>
    </row>
    <row r="31" spans="1:8" ht="13.5" thickBot="1">
      <c r="A31" s="12" t="s">
        <v>40</v>
      </c>
      <c r="B31" s="3"/>
      <c r="C31" s="3"/>
      <c r="D31" s="3"/>
      <c r="E31" s="3"/>
      <c r="F31" s="3"/>
      <c r="G31" s="101">
        <v>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2">
        <f>G33+G39+G44+G49+G54+G55+G56</f>
        <v>76106.1138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2">
        <f>SUM(G34:G38)</f>
        <v>75119.5138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7">
        <v>59726.9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12064.8338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1066.2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7">
        <v>1701.25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560.33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5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9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7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3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90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9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91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91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92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91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91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91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91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92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3">
        <v>0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4">
        <v>986.6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3">
        <v>21713.18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4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5">
        <f>ROUND(G3*1.25*K1,2)</f>
        <v>50466.45</v>
      </c>
      <c r="H59" s="116"/>
    </row>
    <row r="60" spans="1:8" ht="13.5" thickBot="1">
      <c r="A60" s="21" t="s">
        <v>59</v>
      </c>
      <c r="B60" s="7"/>
      <c r="C60" s="7"/>
      <c r="D60" s="7"/>
      <c r="E60" s="7"/>
      <c r="F60" s="7"/>
      <c r="G60" s="105">
        <v>0</v>
      </c>
      <c r="H60" s="116"/>
    </row>
    <row r="61" spans="1:8" ht="12.75">
      <c r="A61" s="18" t="s">
        <v>60</v>
      </c>
      <c r="B61" s="9"/>
      <c r="C61" s="9"/>
      <c r="D61" s="9"/>
      <c r="E61" s="9"/>
      <c r="F61" s="9"/>
      <c r="G61" s="103">
        <f>ROUND((G9+G13+H9)*20%,2)</f>
        <v>109549.78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6"/>
      <c r="H62" s="117"/>
    </row>
    <row r="63" spans="1:8" ht="13.5" thickBot="1">
      <c r="A63" s="67" t="s">
        <v>65</v>
      </c>
      <c r="B63" s="7"/>
      <c r="C63" s="7"/>
      <c r="D63" s="7"/>
      <c r="E63" s="7"/>
      <c r="F63" s="7"/>
      <c r="G63" s="107">
        <f>(G9+G13+H9)*1%</f>
        <v>5477.4890000000005</v>
      </c>
      <c r="H63" s="118"/>
    </row>
    <row r="64" spans="1:8" ht="13.5" thickBot="1">
      <c r="A64" s="67" t="s">
        <v>66</v>
      </c>
      <c r="B64" s="7"/>
      <c r="C64" s="7"/>
      <c r="D64" s="7"/>
      <c r="E64" s="7"/>
      <c r="F64" s="7"/>
      <c r="G64" s="107">
        <v>2478.04</v>
      </c>
      <c r="H64" s="118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SUM(G66:G68)</f>
        <v>185424.1</v>
      </c>
      <c r="H65" s="76"/>
    </row>
    <row r="66" spans="1:8" ht="12.75">
      <c r="A66" s="43" t="s">
        <v>74</v>
      </c>
      <c r="B66" s="44"/>
      <c r="C66" s="44"/>
      <c r="D66" s="44"/>
      <c r="E66" s="44"/>
      <c r="F66" s="4"/>
      <c r="G66" s="86">
        <v>134400</v>
      </c>
      <c r="H66" s="119"/>
    </row>
    <row r="67" spans="1:8" ht="12.75">
      <c r="A67" s="82" t="s">
        <v>74</v>
      </c>
      <c r="B67" s="83"/>
      <c r="C67" s="83"/>
      <c r="D67" s="83"/>
      <c r="E67" s="5"/>
      <c r="F67" s="5"/>
      <c r="G67" s="86">
        <v>48346</v>
      </c>
      <c r="H67" s="119"/>
    </row>
    <row r="68" spans="1:8" ht="13.5" thickBot="1">
      <c r="A68" s="84" t="s">
        <v>77</v>
      </c>
      <c r="B68" s="85"/>
      <c r="C68" s="85"/>
      <c r="D68" s="20"/>
      <c r="E68" s="20"/>
      <c r="F68" s="20"/>
      <c r="G68" s="79">
        <v>2678.1</v>
      </c>
      <c r="H68" s="120"/>
    </row>
    <row r="69" spans="1:8" ht="12.75">
      <c r="A69" s="70" t="s">
        <v>62</v>
      </c>
      <c r="B69" s="71"/>
      <c r="C69" s="71"/>
      <c r="D69" s="71"/>
      <c r="E69" s="71"/>
      <c r="F69" s="72"/>
      <c r="G69" s="78">
        <v>12650</v>
      </c>
      <c r="H69" s="121"/>
    </row>
    <row r="70" spans="1:8" ht="13.5" thickBot="1">
      <c r="A70" s="22" t="s">
        <v>64</v>
      </c>
      <c r="B70" s="69"/>
      <c r="C70" s="69"/>
      <c r="D70" s="69"/>
      <c r="E70" s="69"/>
      <c r="F70" s="69"/>
      <c r="G70" s="80">
        <f>ROUND(G69*0.2,2)</f>
        <v>2530</v>
      </c>
      <c r="H70" s="77"/>
    </row>
    <row r="71" spans="1:8" ht="13.5" thickBot="1">
      <c r="A71" s="39" t="s">
        <v>19</v>
      </c>
      <c r="B71" s="40"/>
      <c r="C71" s="40"/>
      <c r="D71" s="40"/>
      <c r="E71" s="40"/>
      <c r="F71" s="40"/>
      <c r="G71" s="98">
        <f>SUM(G17+G24+G32+G57+G58+G59+G60+G61+G63+G64+G65+G69+G70)</f>
        <v>583266.9928</v>
      </c>
      <c r="H71" s="36"/>
    </row>
    <row r="72" spans="1:8" ht="13.5" thickBot="1">
      <c r="A72" s="41" t="s">
        <v>76</v>
      </c>
      <c r="B72" s="40"/>
      <c r="C72" s="40"/>
      <c r="D72" s="40"/>
      <c r="E72" s="40"/>
      <c r="F72" s="40"/>
      <c r="G72" s="108">
        <f>SUM(G6+G15-G71)</f>
        <v>50636.907200000016</v>
      </c>
      <c r="H72" s="42"/>
    </row>
    <row r="73" spans="1:7" ht="12.75">
      <c r="A73" t="s">
        <v>20</v>
      </c>
      <c r="G73" t="s">
        <v>73</v>
      </c>
    </row>
    <row r="74" spans="1:7" ht="12.75">
      <c r="A74" t="s">
        <v>67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2018-04-02T04:15:50Z</cp:lastPrinted>
  <dcterms:created xsi:type="dcterms:W3CDTF">1996-10-08T23:32:33Z</dcterms:created>
  <dcterms:modified xsi:type="dcterms:W3CDTF">2019-04-23T06:03:13Z</dcterms:modified>
  <cp:category/>
  <cp:version/>
  <cp:contentType/>
  <cp:contentStatus/>
</cp:coreProperties>
</file>