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6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<sst xmlns="http://schemas.openxmlformats.org/spreadsheetml/2006/main" count="81" uniqueCount="80">
  <si>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</si>
  <si>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</si>
  <si>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</si>
  <si>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</si>
  <si>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</si>
  <si>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</si>
  <si>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</si>
  <si>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</si>
  <si>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</si>
  <si>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</si>
  <si>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</si>
  <si>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</si>
  <si>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</si>
  <si>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</si>
  <si>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</si>
  <si>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</si>
  <si>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</si>
  <si>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</si>
  <si>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</si>
  <si>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</si>
  <si>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</si>
  <si>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</si>
  <si>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</si>
  <si>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</si>
  <si>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</si>
  <si>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</si>
  <si>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</si>
  <si>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</si>
  <si>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</si>
  <si>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</si>
  <si>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</si>
  <si>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</si>
  <si>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</si>
  <si>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</si>
  <si>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</si>
  <si>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</si>
  <si>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</si>
  <si>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</si>
  <si>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</si>
  <si>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</si>
  <si>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</si>
  <si>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</si>
  <si>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</si>
  <si>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</si>
  <si>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</si>
  <si>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</si>
  <si>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</si>
  <si>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</si>
  <si>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</si>
  <si>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</si>
  <si>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</si>
  <si>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</si>
  <si>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</si>
  <si>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</si>
  <si>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</si>
  <si>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</si>
  <si>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</si>
  <si>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</si>
  <si>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</si>
  <si>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</si>
  <si>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</si>
  <si>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</si>
  <si>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</si>
  <si>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</si>
  <si>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</si>
  <si>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</si>
  <si>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</si>
  <si>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8</t>
  </si>
  <si>
    <t>4.1. Услуги автоподъемника (вышки),стороннего транспорта</t>
  </si>
  <si>
    <t>Н.И.Максимова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</si>
  <si>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</si>
  <si>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</si>
  <si>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</si>
  <si>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</si>
  <si>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</si>
  <si>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</si>
  <si>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Прочистка канализации</t>
  </si>
  <si>
    <t>Покос травы (материалы-344,01)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</si>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</sst>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E1">
      <selection activeCell="I5" sqref="I5:L18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6.57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517.8</v>
      </c>
      <c r="H3" s="105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2">
        <v>13.77</v>
      </c>
      <c r="H4" s="106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3"/>
      <c r="H5" s="106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87">
        <v>-15248.63</v>
      </c>
      <c r="H6" s="107"/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5">
        <v>5693.57</v>
      </c>
      <c r="H7" s="33"/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73284</v>
      </c>
      <c r="H8" s="34"/>
      <c r="I8" s="3"/>
      <c r="J8" s="3"/>
      <c r="K8" s="24"/>
    </row>
    <row r="9" spans="1:11" ht="12.75">
      <c r="A9" s="11" t="s">
        <v>29</v>
      </c>
      <c r="B9" s="5"/>
      <c r="C9" s="5"/>
      <c r="D9" s="5"/>
      <c r="E9" s="5"/>
      <c r="F9" s="5"/>
      <c r="G9" s="85">
        <v>75160.51</v>
      </c>
      <c r="H9" s="33"/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85">
        <f>SUM(G7+G8-G9)</f>
        <v>3817.060000000012</v>
      </c>
      <c r="H10" s="33"/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85">
        <v>0</v>
      </c>
      <c r="H11" s="33"/>
      <c r="I11" s="3"/>
      <c r="J11" s="3"/>
    </row>
    <row r="12" spans="1:10" ht="12.75">
      <c r="A12" s="11" t="s">
        <v>54</v>
      </c>
      <c r="B12" s="5"/>
      <c r="C12" s="5"/>
      <c r="D12" s="5"/>
      <c r="E12" s="5"/>
      <c r="F12" s="5"/>
      <c r="G12" s="85">
        <v>6000</v>
      </c>
      <c r="H12" s="33"/>
      <c r="I12" s="3"/>
      <c r="J12" s="3"/>
    </row>
    <row r="13" spans="1:10" ht="12.75">
      <c r="A13" s="11" t="s">
        <v>55</v>
      </c>
      <c r="B13" s="5"/>
      <c r="C13" s="5"/>
      <c r="D13" s="5"/>
      <c r="E13" s="5"/>
      <c r="F13" s="5"/>
      <c r="G13" s="85">
        <v>5500</v>
      </c>
      <c r="H13" s="33"/>
      <c r="I13" s="3"/>
      <c r="J13" s="3"/>
    </row>
    <row r="14" spans="1:10" ht="13.5" thickBot="1">
      <c r="A14" s="12" t="s">
        <v>56</v>
      </c>
      <c r="B14" s="3"/>
      <c r="C14" s="3"/>
      <c r="D14" s="3"/>
      <c r="E14" s="3"/>
      <c r="F14" s="3"/>
      <c r="G14" s="86">
        <f>SUM(G11+G12-G13)</f>
        <v>500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4">
        <f>G9+G13+H9</f>
        <v>80660.51</v>
      </c>
      <c r="H15" s="108"/>
      <c r="I15" s="3"/>
      <c r="J15" s="3"/>
    </row>
    <row r="16" spans="1:8" ht="13.5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62</v>
      </c>
      <c r="H16" s="10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4515.32</v>
      </c>
      <c r="H17" s="109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0"/>
    </row>
    <row r="19" spans="1:8" ht="12.75">
      <c r="A19" s="13" t="s">
        <v>5</v>
      </c>
      <c r="B19" s="4"/>
      <c r="C19" s="4"/>
      <c r="D19" s="4"/>
      <c r="E19" s="4"/>
      <c r="F19" s="4"/>
      <c r="G19" s="27">
        <v>3446.39</v>
      </c>
      <c r="H19" s="84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696.17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241.16</v>
      </c>
      <c r="H21" s="84"/>
    </row>
    <row r="22" spans="1:8" ht="12.75">
      <c r="A22" s="13" t="s">
        <v>38</v>
      </c>
      <c r="B22" s="4"/>
      <c r="C22" s="5"/>
      <c r="D22" s="5"/>
      <c r="E22" s="5"/>
      <c r="F22" s="5"/>
      <c r="G22" s="27">
        <v>131.6</v>
      </c>
      <c r="H22" s="84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13920.9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6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3">
        <v>7783.08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ROUND(G26*20.2%,0)</f>
        <v>1572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83">
        <v>0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214.15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4351.67</v>
      </c>
      <c r="H30" s="84"/>
    </row>
    <row r="31" spans="1:8" ht="13.5" thickBot="1">
      <c r="A31" s="12" t="s">
        <v>40</v>
      </c>
      <c r="B31" s="3"/>
      <c r="C31" s="3"/>
      <c r="D31" s="3"/>
      <c r="E31" s="3"/>
      <c r="F31" s="3"/>
      <c r="G31" s="97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98">
        <f>G33+G39+G44+G49+G54+G55+G56</f>
        <v>21443.22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8">
        <f>SUM(G34:G38)</f>
        <v>21443.22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3">
        <v>17200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3474.4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3">
        <v>768.82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89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6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5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7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7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7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8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89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0">
        <v>0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99">
        <v>1025.36</v>
      </c>
      <c r="H57" s="75"/>
    </row>
    <row r="58" spans="1:8" ht="13.5" thickBot="1">
      <c r="A58" s="65" t="s">
        <v>68</v>
      </c>
      <c r="B58" s="66"/>
      <c r="C58" s="66"/>
      <c r="D58" s="66"/>
      <c r="E58" s="66"/>
      <c r="F58" s="66"/>
      <c r="G58" s="100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1">
        <f>ROUND(G3*1.8*K1,2)</f>
        <v>11184.48</v>
      </c>
      <c r="H59" s="111"/>
    </row>
    <row r="60" spans="1:8" ht="13.5" thickBot="1">
      <c r="A60" s="21" t="s">
        <v>58</v>
      </c>
      <c r="B60" s="7"/>
      <c r="C60" s="7"/>
      <c r="D60" s="7"/>
      <c r="E60" s="7"/>
      <c r="F60" s="7"/>
      <c r="G60" s="101">
        <v>0</v>
      </c>
      <c r="H60" s="111"/>
    </row>
    <row r="61" spans="1:8" ht="12.75">
      <c r="A61" s="18" t="s">
        <v>59</v>
      </c>
      <c r="B61" s="9"/>
      <c r="C61" s="9"/>
      <c r="D61" s="9"/>
      <c r="E61" s="9"/>
      <c r="F61" s="9"/>
      <c r="G61" s="99">
        <f>ROUND((G9+G13+H9)*20%,2)</f>
        <v>16132.1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2"/>
      <c r="H62" s="112"/>
    </row>
    <row r="63" spans="1:8" ht="13.5" thickBot="1">
      <c r="A63" s="67" t="s">
        <v>64</v>
      </c>
      <c r="B63" s="7"/>
      <c r="C63" s="7"/>
      <c r="D63" s="7"/>
      <c r="E63" s="7"/>
      <c r="F63" s="7"/>
      <c r="G63" s="103">
        <f>(G9+G13+H9)*1%</f>
        <v>806.6051</v>
      </c>
      <c r="H63" s="113"/>
    </row>
    <row r="64" spans="1:8" ht="13.5" thickBot="1">
      <c r="A64" s="67" t="s">
        <v>65</v>
      </c>
      <c r="B64" s="7"/>
      <c r="C64" s="7"/>
      <c r="D64" s="7"/>
      <c r="E64" s="7"/>
      <c r="F64" s="7"/>
      <c r="G64" s="103">
        <v>1358.63</v>
      </c>
      <c r="H64" s="113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7072.01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79">
        <v>5000</v>
      </c>
      <c r="H66" s="114"/>
    </row>
    <row r="67" spans="1:8" ht="12.75">
      <c r="A67" s="117" t="s">
        <v>77</v>
      </c>
      <c r="B67" s="118"/>
      <c r="C67" s="5"/>
      <c r="D67" s="5"/>
      <c r="E67" s="5"/>
      <c r="F67" s="5"/>
      <c r="G67" s="79">
        <v>2072.01</v>
      </c>
      <c r="H67" s="114"/>
    </row>
    <row r="68" spans="1:8" ht="13.5" thickBot="1">
      <c r="A68" s="119"/>
      <c r="B68" s="120"/>
      <c r="C68" s="120"/>
      <c r="D68" s="20"/>
      <c r="E68" s="20"/>
      <c r="F68" s="20"/>
      <c r="G68" s="80">
        <v>0</v>
      </c>
      <c r="H68" s="115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0</v>
      </c>
      <c r="H69" s="116"/>
    </row>
    <row r="70" spans="1:8" ht="13.5" thickBot="1">
      <c r="A70" s="22" t="s">
        <v>63</v>
      </c>
      <c r="B70" s="69"/>
      <c r="C70" s="69"/>
      <c r="D70" s="69"/>
      <c r="E70" s="69"/>
      <c r="F70" s="69"/>
      <c r="G70" s="81">
        <f>ROUND(G69*0.2,2)</f>
        <v>0</v>
      </c>
      <c r="H70" s="77"/>
    </row>
    <row r="71" spans="1:8" ht="13.5" thickBot="1">
      <c r="A71" s="22" t="s">
        <v>75</v>
      </c>
      <c r="B71" s="69"/>
      <c r="C71" s="69"/>
      <c r="D71" s="69"/>
      <c r="E71" s="69"/>
      <c r="F71" s="69"/>
      <c r="G71" s="81"/>
      <c r="H71" s="77"/>
    </row>
    <row r="72" spans="1:8" ht="13.5" thickBot="1">
      <c r="A72" s="39" t="s">
        <v>19</v>
      </c>
      <c r="B72" s="40"/>
      <c r="C72" s="40"/>
      <c r="D72" s="40"/>
      <c r="E72" s="40"/>
      <c r="F72" s="40"/>
      <c r="G72" s="94">
        <f>SUM(G17+G24+G32+G57+G58+G59+G60+G61+G63+G64+G65+G69+G70)</f>
        <v>77458.6251</v>
      </c>
      <c r="H72" s="36"/>
    </row>
    <row r="73" spans="1:8" ht="13.5" thickBot="1">
      <c r="A73" s="41" t="s">
        <v>79</v>
      </c>
      <c r="B73" s="40"/>
      <c r="C73" s="40"/>
      <c r="D73" s="40"/>
      <c r="E73" s="40"/>
      <c r="F73" s="40"/>
      <c r="G73" s="104">
        <f>SUM(G6+G15-G72)</f>
        <v>-12046.745100000007</v>
      </c>
      <c r="H73" s="42"/>
    </row>
    <row r="74" spans="1:7" ht="12.75">
      <c r="A74" t="s">
        <v>20</v>
      </c>
      <c r="G74" t="s">
        <v>70</v>
      </c>
    </row>
    <row r="75" spans="1:7" ht="12.75">
      <c r="A75" t="s">
        <v>66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2017-11-16T08:19:04Z</cp:lastPrinted>
  <dcterms:created xsi:type="dcterms:W3CDTF">1996-10-08T23:32:33Z</dcterms:created>
  <dcterms:modified xsi:type="dcterms:W3CDTF">2019-04-24T03:49:48Z</dcterms:modified>
  <cp:category/>
  <cp:version/>
  <cp:contentType/>
  <cp:contentStatus/>
</cp:coreProperties>
</file>