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<sst xmlns="http://schemas.openxmlformats.org/spreadsheetml/2006/main" count="81" uniqueCount="80">
  <si>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</si>
  <si>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</si>
  <si>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</si>
  <si>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</si>
  <si>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</si>
  <si>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</si>
  <si>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</si>
  <si>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</si>
  <si>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</si>
  <si>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</si>
  <si>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</si>
  <si>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</si>
  <si>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</si>
  <si>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</si>
  <si>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</si>
  <si>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</si>
  <si>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</si>
  <si>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</si>
  <si>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</si>
  <si>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</si>
  <si>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</si>
  <si>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</si>
  <si>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</si>
  <si>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</si>
  <si>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</si>
  <si>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</si>
  <si>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</si>
  <si>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</si>
  <si>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</si>
  <si>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</si>
  <si>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</si>
  <si>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</si>
  <si>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</si>
  <si>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</si>
  <si>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</si>
  <si>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</si>
  <si>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</si>
  <si>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</si>
  <si>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</si>
  <si>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</si>
  <si>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</si>
  <si>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</si>
  <si>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</si>
  <si>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</si>
  <si>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</si>
  <si>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</si>
  <si>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</si>
  <si>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</si>
  <si>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</si>
  <si>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</si>
  <si>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</si>
  <si>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</si>
  <si>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</si>
  <si>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</si>
  <si>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</si>
  <si>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</si>
  <si>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</si>
  <si>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</si>
  <si>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</si>
  <si>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</si>
  <si>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</si>
  <si>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</si>
  <si>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</si>
  <si>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</si>
  <si>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</si>
  <si>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</si>
  <si>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</si>
  <si>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Гризодубовой 6</t>
  </si>
  <si>
    <t>В.Н.Бегма</t>
  </si>
  <si>
    <t>4.1. Услуги автоподъемника (вышки),стороннего транспорта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</si>
  <si>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</si>
  <si>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</si>
  <si>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</si>
  <si>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</si>
  <si>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</si>
  <si>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</si>
  <si>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Покос травы (материалы-223,71)</t>
  </si>
  <si>
    <t>Акт о движении средств на финансовом лицевом счете за январь - декабрь 2017 года</t>
  </si>
  <si>
    <t>Остаток (перерасход) переходящий на 01.01.2018 года</t>
  </si>
  <si>
    <t>Устройство отмостки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</si>
</sst>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B1">
      <selection activeCell="I6" sqref="I6:M17"/>
    </sheetView>
  </sheetViews>
  <sheetFormatPr defaultColWidth="9.140625" defaultRowHeight="12.75"/>
  <cols>
    <col min="1" max="1" width="10.140625" style="0" bestFit="1" customWidth="1"/>
    <col min="6" max="6" width="43.140625" style="0" customWidth="1"/>
    <col min="7" max="7" width="16.57421875" style="0" customWidth="1"/>
    <col min="8" max="8" width="14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2">
        <v>500.16</v>
      </c>
      <c r="H3" s="105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2">
        <v>19.04</v>
      </c>
      <c r="H4" s="106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3"/>
      <c r="H5" s="106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87">
        <v>3085.85</v>
      </c>
      <c r="H6" s="107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5">
        <v>54934.96</v>
      </c>
      <c r="H7" s="33"/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114276.6</v>
      </c>
      <c r="H8" s="34"/>
      <c r="I8" s="3"/>
      <c r="J8" s="3"/>
      <c r="K8" s="24"/>
    </row>
    <row r="9" spans="1:11" ht="12.75">
      <c r="A9" s="11" t="s">
        <v>29</v>
      </c>
      <c r="B9" s="5"/>
      <c r="C9" s="5"/>
      <c r="D9" s="5"/>
      <c r="E9" s="5"/>
      <c r="F9" s="5"/>
      <c r="G9" s="85">
        <v>87520.7</v>
      </c>
      <c r="H9" s="33"/>
      <c r="I9" s="3"/>
      <c r="J9" s="3"/>
      <c r="K9" s="24"/>
    </row>
    <row r="10" spans="1:10" ht="12.75">
      <c r="A10" s="11" t="s">
        <v>53</v>
      </c>
      <c r="B10" s="5"/>
      <c r="C10" s="5"/>
      <c r="D10" s="5"/>
      <c r="E10" s="5"/>
      <c r="F10" s="5"/>
      <c r="G10" s="85">
        <f>SUM(G7+G8-G9)</f>
        <v>81690.86</v>
      </c>
      <c r="H10" s="33"/>
      <c r="I10" s="3"/>
      <c r="J10" s="3"/>
    </row>
    <row r="11" spans="1:8" ht="12.75">
      <c r="A11" s="11" t="s">
        <v>73</v>
      </c>
      <c r="B11" s="5"/>
      <c r="C11" s="5"/>
      <c r="D11" s="5"/>
      <c r="E11" s="5"/>
      <c r="F11" s="5"/>
      <c r="G11" s="85">
        <v>0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5">
        <v>6000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5">
        <v>5500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6">
        <f>SUM(G11+G12-G13)</f>
        <v>500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4">
        <f>G9+G13+H9</f>
        <v>93020.7</v>
      </c>
      <c r="H15" s="108"/>
    </row>
    <row r="16" spans="1:8" ht="27" customHeight="1" thickBot="1">
      <c r="A16" s="6"/>
      <c r="B16" s="7" t="s">
        <v>0</v>
      </c>
      <c r="C16" s="14" t="s">
        <v>24</v>
      </c>
      <c r="D16" s="7"/>
      <c r="E16" s="7"/>
      <c r="F16" s="23"/>
      <c r="G16" s="95" t="s">
        <v>62</v>
      </c>
      <c r="H16" s="106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4142.7</v>
      </c>
      <c r="H17" s="109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0"/>
    </row>
    <row r="19" spans="1:8" ht="12.75">
      <c r="A19" s="13" t="s">
        <v>5</v>
      </c>
      <c r="B19" s="4"/>
      <c r="C19" s="4"/>
      <c r="D19" s="4"/>
      <c r="E19" s="4"/>
      <c r="F19" s="4"/>
      <c r="G19" s="27">
        <v>3328.98</v>
      </c>
      <c r="H19" s="84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672.45</v>
      </c>
      <c r="H20" s="84"/>
    </row>
    <row r="21" spans="1:8" ht="12.75">
      <c r="A21" s="11" t="s">
        <v>6</v>
      </c>
      <c r="B21" s="5"/>
      <c r="C21" s="3"/>
      <c r="D21" s="3"/>
      <c r="E21" s="3"/>
      <c r="F21" s="3"/>
      <c r="G21" s="28">
        <v>14.16</v>
      </c>
      <c r="H21" s="84"/>
    </row>
    <row r="22" spans="1:8" ht="12.75">
      <c r="A22" s="13" t="s">
        <v>38</v>
      </c>
      <c r="B22" s="4"/>
      <c r="C22" s="5"/>
      <c r="D22" s="5"/>
      <c r="E22" s="5"/>
      <c r="F22" s="5"/>
      <c r="G22" s="27">
        <v>127.11</v>
      </c>
      <c r="H22" s="84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15897.230000000001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6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3">
        <v>7517.95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ROUND(G26*20.2%,0)</f>
        <v>1519</v>
      </c>
      <c r="H27" s="84"/>
    </row>
    <row r="28" spans="1:8" ht="12.75">
      <c r="A28" s="12" t="s">
        <v>8</v>
      </c>
      <c r="B28" s="3"/>
      <c r="C28" s="3"/>
      <c r="D28" s="3"/>
      <c r="E28" s="3"/>
      <c r="F28" s="3"/>
      <c r="G28" s="83">
        <v>2450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206.86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4203.42</v>
      </c>
      <c r="H30" s="84"/>
    </row>
    <row r="31" spans="1:8" ht="13.5" thickBot="1">
      <c r="A31" s="12" t="s">
        <v>40</v>
      </c>
      <c r="B31" s="3"/>
      <c r="C31" s="3"/>
      <c r="D31" s="3"/>
      <c r="E31" s="3"/>
      <c r="F31" s="3"/>
      <c r="G31" s="97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98">
        <f>G33+G39+G44+G49+G54+G55+G56</f>
        <v>21185.09404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8">
        <f>SUM(G34:G38)</f>
        <v>21185.09404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3">
        <v>17000.02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3434.0040400000003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3">
        <v>751.07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1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5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3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89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6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5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87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87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88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87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87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87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87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88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89">
        <v>0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0">
        <v>0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99">
        <v>991.14</v>
      </c>
      <c r="H57" s="75"/>
    </row>
    <row r="58" spans="1:8" ht="13.5" thickBot="1">
      <c r="A58" s="65" t="s">
        <v>69</v>
      </c>
      <c r="B58" s="66"/>
      <c r="C58" s="66"/>
      <c r="D58" s="66"/>
      <c r="E58" s="66"/>
      <c r="F58" s="66"/>
      <c r="G58" s="100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1">
        <f>ROUND(G3*1.8*K1,2)</f>
        <v>10803.46</v>
      </c>
      <c r="H59" s="111"/>
    </row>
    <row r="60" spans="1:8" ht="13.5" thickBot="1">
      <c r="A60" s="21" t="s">
        <v>58</v>
      </c>
      <c r="B60" s="7"/>
      <c r="C60" s="7"/>
      <c r="D60" s="7"/>
      <c r="E60" s="7"/>
      <c r="F60" s="7"/>
      <c r="G60" s="101">
        <v>0</v>
      </c>
      <c r="H60" s="111"/>
    </row>
    <row r="61" spans="1:8" ht="12.75">
      <c r="A61" s="18" t="s">
        <v>59</v>
      </c>
      <c r="B61" s="9"/>
      <c r="C61" s="9"/>
      <c r="D61" s="9"/>
      <c r="E61" s="9"/>
      <c r="F61" s="9"/>
      <c r="G61" s="99">
        <f>ROUND((G9+G13+H9)*20%,2)</f>
        <v>18604.14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2"/>
      <c r="H62" s="112"/>
    </row>
    <row r="63" spans="1:8" ht="13.5" thickBot="1">
      <c r="A63" s="67" t="s">
        <v>64</v>
      </c>
      <c r="B63" s="7"/>
      <c r="C63" s="7"/>
      <c r="D63" s="7"/>
      <c r="E63" s="7"/>
      <c r="F63" s="7"/>
      <c r="G63" s="103">
        <f>(G9+G13+H9)*1%</f>
        <v>930.207</v>
      </c>
      <c r="H63" s="113"/>
    </row>
    <row r="64" spans="1:8" ht="13.5" thickBot="1">
      <c r="A64" s="67" t="s">
        <v>65</v>
      </c>
      <c r="B64" s="7"/>
      <c r="C64" s="7"/>
      <c r="D64" s="7"/>
      <c r="E64" s="7"/>
      <c r="F64" s="7"/>
      <c r="G64" s="103">
        <v>4326.88</v>
      </c>
      <c r="H64" s="113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31447.71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1447.71</v>
      </c>
      <c r="H66" s="114"/>
    </row>
    <row r="67" spans="1:8" ht="12.75">
      <c r="A67" s="117" t="s">
        <v>79</v>
      </c>
      <c r="B67" s="118"/>
      <c r="C67" s="5"/>
      <c r="D67" s="5"/>
      <c r="E67" s="5"/>
      <c r="F67" s="5"/>
      <c r="G67" s="79">
        <v>30000</v>
      </c>
      <c r="H67" s="114"/>
    </row>
    <row r="68" spans="1:8" ht="13.5" thickBot="1">
      <c r="A68" s="22"/>
      <c r="B68" s="20"/>
      <c r="C68" s="20"/>
      <c r="D68" s="20"/>
      <c r="E68" s="20"/>
      <c r="F68" s="20"/>
      <c r="G68" s="80">
        <v>0</v>
      </c>
      <c r="H68" s="115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0</v>
      </c>
      <c r="H69" s="116"/>
    </row>
    <row r="70" spans="1:8" ht="13.5" thickBot="1">
      <c r="A70" s="22" t="s">
        <v>63</v>
      </c>
      <c r="B70" s="69"/>
      <c r="C70" s="69"/>
      <c r="D70" s="69"/>
      <c r="E70" s="69"/>
      <c r="F70" s="69"/>
      <c r="G70" s="81">
        <f>ROUND(G69*0.2,2)</f>
        <v>0</v>
      </c>
      <c r="H70" s="77"/>
    </row>
    <row r="71" spans="1:8" ht="13.5" thickBot="1">
      <c r="A71" s="22" t="s">
        <v>75</v>
      </c>
      <c r="B71" s="69"/>
      <c r="C71" s="69"/>
      <c r="D71" s="69"/>
      <c r="E71" s="69"/>
      <c r="F71" s="69"/>
      <c r="G71" s="81">
        <v>0</v>
      </c>
      <c r="H71" s="77"/>
    </row>
    <row r="72" spans="1:8" ht="13.5" thickBot="1">
      <c r="A72" s="39" t="s">
        <v>19</v>
      </c>
      <c r="B72" s="40"/>
      <c r="C72" s="40"/>
      <c r="D72" s="40"/>
      <c r="E72" s="40"/>
      <c r="F72" s="40"/>
      <c r="G72" s="94">
        <f>SUM(G17+G24+G32+G57+G58+G59+G60+G61+G63+G64+G65+G69+G70+G71)</f>
        <v>108328.56104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104">
        <f>SUM(G6+G15-G72)</f>
        <v>-12222.011039999998</v>
      </c>
      <c r="H73" s="42"/>
    </row>
    <row r="74" spans="1:7" ht="12.75">
      <c r="A74" t="s">
        <v>20</v>
      </c>
      <c r="G74" t="s">
        <v>70</v>
      </c>
    </row>
    <row r="75" spans="1:7" ht="12.75">
      <c r="A75" t="s">
        <v>66</v>
      </c>
      <c r="G75" t="s">
        <v>68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2018-03-22T06:40:52Z</cp:lastPrinted>
  <dcterms:created xsi:type="dcterms:W3CDTF">1996-10-08T23:32:33Z</dcterms:created>
  <dcterms:modified xsi:type="dcterms:W3CDTF">2019-04-24T03:49:38Z</dcterms:modified>
  <cp:category/>
  <cp:version/>
  <cp:contentType/>
  <cp:contentStatus/>
</cp:coreProperties>
</file>