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<sst xmlns="http://schemas.openxmlformats.org/spreadsheetml/2006/main" count="89" uniqueCount="88">
  <si>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</si>
  <si>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</si>
  <si>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</si>
  <si>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</si>
  <si>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</si>
  <si>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</si>
  <si>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</si>
  <si>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</si>
  <si>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</si>
  <si>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</si>
  <si>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</si>
  <si>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</si>
  <si>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</si>
  <si>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</si>
  <si>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</si>
  <si>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</si>
  <si>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</si>
  <si>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</si>
  <si>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</si>
  <si>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</si>
  <si>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</si>
  <si>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</si>
  <si>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</si>
  <si>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</si>
  <si>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</si>
  <si>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</si>
  <si>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</si>
  <si>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</si>
  <si>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</si>
  <si>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</si>
  <si>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</si>
  <si>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</si>
  <si>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</si>
  <si>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</si>
  <si>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</si>
  <si>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</si>
  <si>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</si>
  <si>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</si>
  <si>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</si>
  <si>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</si>
  <si>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</si>
  <si>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</si>
  <si>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</si>
  <si>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</si>
  <si>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</si>
  <si>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</si>
  <si>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</si>
  <si>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</si>
  <si>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</si>
  <si>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</si>
  <si>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</si>
  <si>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</si>
  <si>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</si>
  <si>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</si>
  <si>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</si>
  <si>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</si>
  <si>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</si>
  <si>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</si>
  <si>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Чайковского 4</t>
  </si>
  <si>
    <t>ОДН</t>
  </si>
  <si>
    <t>С.Г. Захаров</t>
  </si>
  <si>
    <t xml:space="preserve">                                                                                 Жилой дом по адресу: </t>
  </si>
  <si>
    <t>Т.А. Бурцева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</si>
  <si>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</si>
  <si>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</si>
  <si>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</si>
  <si>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</si>
  <si>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</si>
  <si>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</si>
  <si>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</si>
  <si>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</si>
  <si>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</si>
  <si>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</si>
  <si>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</si>
  <si>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</si>
  <si>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</si>
  <si>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</si>
  <si>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</si>
  <si>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</si>
  <si>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</si>
  <si>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</si>
  <si>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</si>
  <si>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Техническое обслуживание трехфазного комплекса учета электрической энергии</t>
  </si>
  <si>
    <t>10.1. Проведение общих собраний собственников (изготовление документов)</t>
  </si>
  <si>
    <t>Прочистка вентиляции</t>
  </si>
  <si>
    <t>Акт выполненных работ за январь - декабрь 2020 года</t>
  </si>
  <si>
    <t>Остаток (перерасход) переходящий на 01.01.2021 года</t>
  </si>
  <si>
    <t>Устройство санплощадки для КГО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</si>
</sst>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16" fontId="3" fillId="0" borderId="19" xfId="0" applyNumberFormat="1" applyFont="1" applyFill="1" applyBorder="1" applyAlignment="1">
      <alignment/>
    </xf>
    <xf numFmtId="2" fontId="0" fillId="0" borderId="32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2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2" fontId="3" fillId="0" borderId="16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2" fontId="3" fillId="0" borderId="43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C61">
      <selection activeCell="J28" sqref="J28"/>
    </sheetView>
  </sheetViews>
  <sheetFormatPr defaultColWidth="9.140625" defaultRowHeight="12.75" customHeight="1"/>
  <cols>
    <col min="1" max="1" width="10.140625" style="0" bestFit="1" customWidth="1"/>
    <col min="6" max="6" width="43.00390625" style="0" customWidth="1"/>
    <col min="7" max="7" width="14.71093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85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61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6">
        <v>3394.5</v>
      </c>
      <c r="H3" s="99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5"/>
      <c r="G4" s="86">
        <v>19</v>
      </c>
      <c r="H4" s="100"/>
      <c r="I4" s="3"/>
      <c r="J4" s="45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87"/>
      <c r="H5" s="100" t="s">
        <v>59</v>
      </c>
      <c r="I5" s="3"/>
      <c r="J5" s="3"/>
    </row>
    <row r="6" spans="1:8" ht="12.75" customHeight="1">
      <c r="A6" s="69" t="s">
        <v>65</v>
      </c>
      <c r="B6" s="4"/>
      <c r="C6" s="4"/>
      <c r="D6" s="4"/>
      <c r="E6" s="4"/>
      <c r="F6" s="4"/>
      <c r="G6" s="81">
        <v>95090.61</v>
      </c>
      <c r="H6" s="101"/>
    </row>
    <row r="7" spans="1:8" ht="12.75" customHeight="1">
      <c r="A7" s="5" t="s">
        <v>66</v>
      </c>
      <c r="B7" s="5"/>
      <c r="C7" s="5"/>
      <c r="D7" s="5"/>
      <c r="E7" s="5"/>
      <c r="F7" s="5"/>
      <c r="G7" s="79">
        <v>77573.93</v>
      </c>
      <c r="H7" s="33"/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762614.4</v>
      </c>
      <c r="H8" s="34"/>
    </row>
    <row r="9" spans="1:8" ht="12.75" customHeight="1">
      <c r="A9" s="11" t="s">
        <v>29</v>
      </c>
      <c r="B9" s="5"/>
      <c r="C9" s="5"/>
      <c r="D9" s="5"/>
      <c r="E9" s="5"/>
      <c r="F9" s="5"/>
      <c r="G9" s="79">
        <v>743835.66</v>
      </c>
      <c r="H9" s="33"/>
    </row>
    <row r="10" spans="1:8" ht="12.75" customHeight="1">
      <c r="A10" s="11" t="s">
        <v>50</v>
      </c>
      <c r="B10" s="5"/>
      <c r="C10" s="5"/>
      <c r="D10" s="5"/>
      <c r="E10" s="5"/>
      <c r="F10" s="5"/>
      <c r="G10" s="79">
        <f>SUM(G7+G8-G9)</f>
        <v>96352.67000000004</v>
      </c>
      <c r="H10" s="33"/>
    </row>
    <row r="11" spans="1:8" ht="12.75" customHeight="1">
      <c r="A11" s="11" t="s">
        <v>64</v>
      </c>
      <c r="B11" s="5"/>
      <c r="C11" s="5"/>
      <c r="D11" s="5"/>
      <c r="E11" s="5"/>
      <c r="F11" s="5"/>
      <c r="G11" s="79">
        <v>1500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79">
        <v>12000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79">
        <v>12500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0">
        <f>SUM(G11+G12-G13)</f>
        <v>1000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8">
        <f>G9+G13+H9</f>
        <v>756335.66</v>
      </c>
      <c r="H15" s="102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9" t="s">
        <v>56</v>
      </c>
      <c r="H16" s="100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39263.18000000001</v>
      </c>
      <c r="H17" s="103"/>
    </row>
    <row r="18" spans="1:8" ht="12.75" customHeight="1" thickBot="1">
      <c r="A18" s="49" t="s">
        <v>32</v>
      </c>
      <c r="B18" s="20"/>
      <c r="C18" s="20"/>
      <c r="D18" s="20"/>
      <c r="E18" s="20"/>
      <c r="F18" s="20"/>
      <c r="G18" s="52"/>
      <c r="H18" s="104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27012.52</v>
      </c>
      <c r="H19" s="78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8157.78</v>
      </c>
      <c r="H20" s="78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3285.69</v>
      </c>
      <c r="H21" s="78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807.19</v>
      </c>
      <c r="H22" s="78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8"/>
      <c r="G24" s="30">
        <f>SUM(G26:G31)</f>
        <v>102674.39</v>
      </c>
      <c r="H24" s="51"/>
    </row>
    <row r="25" spans="1:8" ht="12.75" customHeight="1" thickBot="1">
      <c r="A25" s="19" t="s">
        <v>25</v>
      </c>
      <c r="B25" s="20"/>
      <c r="C25" s="20"/>
      <c r="D25" s="20"/>
      <c r="E25" s="20"/>
      <c r="F25" s="50"/>
      <c r="G25" s="90"/>
      <c r="H25" s="53"/>
    </row>
    <row r="26" spans="1:8" ht="12.75" customHeight="1">
      <c r="A26" s="12" t="s">
        <v>28</v>
      </c>
      <c r="B26" s="3"/>
      <c r="C26" s="3"/>
      <c r="D26" s="3"/>
      <c r="E26" s="3"/>
      <c r="F26" s="3"/>
      <c r="G26" s="77">
        <v>41830.28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ROUND(G26*0.302,2)+185.95</f>
        <v>12818.69</v>
      </c>
      <c r="H27" s="78"/>
    </row>
    <row r="28" spans="1:8" ht="12.75" customHeight="1">
      <c r="A28" s="12" t="s">
        <v>8</v>
      </c>
      <c r="B28" s="3"/>
      <c r="C28" s="3"/>
      <c r="D28" s="3"/>
      <c r="E28" s="3"/>
      <c r="F28" s="3"/>
      <c r="G28" s="77">
        <v>3680.63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1728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42616.79</v>
      </c>
      <c r="H30" s="78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1">
        <v>0</v>
      </c>
      <c r="H31" s="38"/>
    </row>
    <row r="32" spans="1:8" ht="12.75" customHeight="1" thickBot="1">
      <c r="A32" s="62" t="s">
        <v>26</v>
      </c>
      <c r="B32" s="63"/>
      <c r="C32" s="63"/>
      <c r="D32" s="63"/>
      <c r="E32" s="63"/>
      <c r="F32" s="64"/>
      <c r="G32" s="92">
        <f>G33+G39+G44+G49+G54+G55+G56</f>
        <v>209934.05771999998</v>
      </c>
      <c r="H32" s="46"/>
    </row>
    <row r="33" spans="1:8" ht="12.75" customHeight="1">
      <c r="A33" s="54" t="s">
        <v>9</v>
      </c>
      <c r="B33" s="61"/>
      <c r="C33" s="61"/>
      <c r="D33" s="61"/>
      <c r="E33" s="61"/>
      <c r="F33" s="61"/>
      <c r="G33" s="82">
        <f>SUM(G34:G38)</f>
        <v>144489.70772</v>
      </c>
      <c r="H33" s="55"/>
    </row>
    <row r="34" spans="1:8" ht="12.75" customHeight="1">
      <c r="A34" s="12" t="s">
        <v>34</v>
      </c>
      <c r="B34" s="3"/>
      <c r="C34" s="3"/>
      <c r="D34" s="3"/>
      <c r="E34" s="3"/>
      <c r="F34" s="3"/>
      <c r="G34" s="77">
        <v>108599.86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32797.157719999996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104.88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7">
        <v>2987.81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6" t="s">
        <v>12</v>
      </c>
      <c r="B39" s="60"/>
      <c r="C39" s="60"/>
      <c r="D39" s="60"/>
      <c r="E39" s="60"/>
      <c r="F39" s="60"/>
      <c r="G39" s="85">
        <f>SUM(G40:G43)</f>
        <v>0</v>
      </c>
      <c r="H39" s="57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79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7">
        <v>0</v>
      </c>
      <c r="H43" s="38"/>
    </row>
    <row r="44" spans="1:8" ht="12.75" customHeight="1">
      <c r="A44" s="47" t="s">
        <v>36</v>
      </c>
      <c r="B44" s="58"/>
      <c r="C44" s="58"/>
      <c r="D44" s="58"/>
      <c r="E44" s="58"/>
      <c r="F44" s="58"/>
      <c r="G44" s="83">
        <f>SUM(G45:G48)</f>
        <v>57057.84</v>
      </c>
      <c r="H44" s="59"/>
    </row>
    <row r="45" spans="1:8" ht="12.75" customHeight="1">
      <c r="A45" s="10" t="s">
        <v>16</v>
      </c>
      <c r="B45" s="2"/>
      <c r="C45" s="2"/>
      <c r="D45" s="2"/>
      <c r="E45" s="2"/>
      <c r="F45" s="2"/>
      <c r="G45" s="80">
        <v>57057.84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79">
        <f>ROUND((G45-57057.84)*0.302,2)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1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1">
        <v>0</v>
      </c>
      <c r="H48" s="37"/>
    </row>
    <row r="49" spans="1:8" ht="12.75" customHeight="1">
      <c r="A49" s="54" t="s">
        <v>40</v>
      </c>
      <c r="B49" s="61"/>
      <c r="C49" s="61"/>
      <c r="D49" s="61"/>
      <c r="E49" s="61"/>
      <c r="F49" s="61"/>
      <c r="G49" s="82">
        <f>SUM(G50+G51+G52+G53)</f>
        <v>0</v>
      </c>
      <c r="H49" s="55"/>
    </row>
    <row r="50" spans="1:8" ht="12.75" customHeight="1">
      <c r="A50" s="10" t="s">
        <v>43</v>
      </c>
      <c r="B50" s="2"/>
      <c r="C50" s="2"/>
      <c r="D50" s="2"/>
      <c r="E50" s="2"/>
      <c r="F50" s="2"/>
      <c r="G50" s="81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1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1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1">
        <v>0</v>
      </c>
      <c r="H53" s="37"/>
    </row>
    <row r="54" spans="1:8" ht="12.75" customHeight="1">
      <c r="A54" s="54" t="s">
        <v>46</v>
      </c>
      <c r="B54" s="61"/>
      <c r="C54" s="61"/>
      <c r="D54" s="61"/>
      <c r="E54" s="61"/>
      <c r="F54" s="61"/>
      <c r="G54" s="82">
        <v>110.15</v>
      </c>
      <c r="H54" s="55"/>
    </row>
    <row r="55" spans="1:8" ht="12.75" customHeight="1">
      <c r="A55" s="54" t="s">
        <v>47</v>
      </c>
      <c r="B55" s="61"/>
      <c r="C55" s="61"/>
      <c r="D55" s="61"/>
      <c r="E55" s="61"/>
      <c r="F55" s="61"/>
      <c r="G55" s="83">
        <v>3163.96</v>
      </c>
      <c r="H55" s="59"/>
    </row>
    <row r="56" spans="1:8" ht="12.75" customHeight="1" thickBot="1">
      <c r="A56" s="56" t="s">
        <v>48</v>
      </c>
      <c r="B56" s="60"/>
      <c r="C56" s="60"/>
      <c r="D56" s="60"/>
      <c r="E56" s="60"/>
      <c r="F56" s="60"/>
      <c r="G56" s="84">
        <v>5112.4</v>
      </c>
      <c r="H56" s="70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3">
        <v>19144.98</v>
      </c>
      <c r="H57" s="71"/>
    </row>
    <row r="58" spans="1:8" ht="12.75" customHeight="1" thickBot="1">
      <c r="A58" s="65" t="s">
        <v>54</v>
      </c>
      <c r="B58" s="66"/>
      <c r="C58" s="66"/>
      <c r="D58" s="66"/>
      <c r="E58" s="66"/>
      <c r="F58" s="66"/>
      <c r="G58" s="94">
        <v>0</v>
      </c>
      <c r="H58" s="57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5">
        <v>4076</v>
      </c>
      <c r="H59" s="105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95">
        <v>0</v>
      </c>
      <c r="H60" s="105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11">
        <v>0</v>
      </c>
      <c r="H61" s="105"/>
    </row>
    <row r="62" spans="1:8" ht="12.75" customHeight="1">
      <c r="A62" s="18" t="s">
        <v>68</v>
      </c>
      <c r="B62" s="9"/>
      <c r="C62" s="9"/>
      <c r="D62" s="9"/>
      <c r="E62" s="9"/>
      <c r="F62" s="9"/>
      <c r="G62" s="93">
        <f>ROUND((G9+G13+H9)*20%,2)</f>
        <v>151267.13</v>
      </c>
      <c r="H62" s="71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96"/>
      <c r="H63" s="106"/>
    </row>
    <row r="64" spans="1:8" ht="12.75" customHeight="1" thickBot="1">
      <c r="A64" s="67" t="s">
        <v>71</v>
      </c>
      <c r="B64" s="7"/>
      <c r="C64" s="7"/>
      <c r="D64" s="7"/>
      <c r="E64" s="7"/>
      <c r="F64" s="7"/>
      <c r="G64" s="97">
        <f>(G9+G13+H9)*1%</f>
        <v>7563.3566</v>
      </c>
      <c r="H64" s="107"/>
    </row>
    <row r="65" spans="1:8" ht="12.75" customHeight="1" thickBot="1">
      <c r="A65" s="67" t="s">
        <v>72</v>
      </c>
      <c r="B65" s="7"/>
      <c r="C65" s="7"/>
      <c r="D65" s="7"/>
      <c r="E65" s="7"/>
      <c r="F65" s="7"/>
      <c r="G65" s="97">
        <f>G66+G67+G68+G69+G70+G71</f>
        <v>4273.4</v>
      </c>
      <c r="H65" s="72"/>
    </row>
    <row r="66" spans="1:8" s="31" customFormat="1" ht="12.75" customHeight="1">
      <c r="A66" s="115" t="s">
        <v>83</v>
      </c>
      <c r="B66" s="4"/>
      <c r="C66" s="4"/>
      <c r="D66" s="4"/>
      <c r="E66" s="4"/>
      <c r="F66" s="4"/>
      <c r="G66" s="82">
        <v>200</v>
      </c>
      <c r="H66" s="109"/>
    </row>
    <row r="67" spans="1:8" s="31" customFormat="1" ht="12.75" customHeight="1">
      <c r="A67" s="113" t="s">
        <v>74</v>
      </c>
      <c r="B67" s="5"/>
      <c r="C67" s="5"/>
      <c r="D67" s="5"/>
      <c r="E67" s="5"/>
      <c r="F67" s="5"/>
      <c r="G67" s="83"/>
      <c r="H67" s="112"/>
    </row>
    <row r="68" spans="1:8" s="31" customFormat="1" ht="12.75" customHeight="1">
      <c r="A68" s="113" t="s">
        <v>75</v>
      </c>
      <c r="B68" s="5"/>
      <c r="C68" s="5"/>
      <c r="D68" s="5"/>
      <c r="E68" s="5"/>
      <c r="F68" s="5"/>
      <c r="G68" s="83">
        <v>4073.4</v>
      </c>
      <c r="H68" s="112"/>
    </row>
    <row r="69" spans="1:8" s="31" customFormat="1" ht="12.75" customHeight="1">
      <c r="A69" s="113" t="s">
        <v>76</v>
      </c>
      <c r="B69" s="5"/>
      <c r="C69" s="5"/>
      <c r="D69" s="5"/>
      <c r="E69" s="5"/>
      <c r="F69" s="5"/>
      <c r="G69" s="83"/>
      <c r="H69" s="112"/>
    </row>
    <row r="70" spans="1:8" s="31" customFormat="1" ht="12.75" customHeight="1">
      <c r="A70" s="113" t="s">
        <v>77</v>
      </c>
      <c r="B70" s="5"/>
      <c r="C70" s="5"/>
      <c r="D70" s="5"/>
      <c r="E70" s="5"/>
      <c r="F70" s="5"/>
      <c r="G70" s="83"/>
      <c r="H70" s="112"/>
    </row>
    <row r="71" spans="1:8" ht="29.25" customHeight="1" thickBot="1">
      <c r="A71" s="124" t="s">
        <v>78</v>
      </c>
      <c r="B71" s="125"/>
      <c r="C71" s="125"/>
      <c r="D71" s="125"/>
      <c r="E71" s="125"/>
      <c r="F71" s="126"/>
      <c r="G71" s="85"/>
      <c r="H71" s="114"/>
    </row>
    <row r="72" spans="1:8" ht="12.75" customHeight="1" thickBot="1">
      <c r="A72" s="67" t="s">
        <v>73</v>
      </c>
      <c r="B72" s="7"/>
      <c r="C72" s="7"/>
      <c r="D72" s="7"/>
      <c r="E72" s="7"/>
      <c r="F72" s="7"/>
      <c r="G72" s="72">
        <f>SUM(G73:G76)</f>
        <v>23379.07</v>
      </c>
      <c r="H72" s="72"/>
    </row>
    <row r="73" spans="1:8" s="32" customFormat="1" ht="12.75" customHeight="1">
      <c r="A73" s="43" t="s">
        <v>82</v>
      </c>
      <c r="B73" s="44"/>
      <c r="C73" s="44"/>
      <c r="D73" s="44"/>
      <c r="E73" s="44"/>
      <c r="F73" s="44"/>
      <c r="G73" s="110">
        <v>2859.67</v>
      </c>
      <c r="H73" s="116"/>
    </row>
    <row r="74" spans="1:8" s="32" customFormat="1" ht="12.75" customHeight="1">
      <c r="A74" s="43" t="s">
        <v>84</v>
      </c>
      <c r="B74" s="44"/>
      <c r="C74" s="44"/>
      <c r="D74" s="44"/>
      <c r="E74" s="44"/>
      <c r="F74" s="44"/>
      <c r="G74" s="76">
        <v>8000</v>
      </c>
      <c r="H74" s="108"/>
    </row>
    <row r="75" spans="1:8" s="32" customFormat="1" ht="12.75" customHeight="1">
      <c r="A75" s="43" t="s">
        <v>87</v>
      </c>
      <c r="B75" s="44"/>
      <c r="C75" s="44"/>
      <c r="D75" s="44"/>
      <c r="E75" s="44"/>
      <c r="F75" s="44"/>
      <c r="G75" s="76">
        <v>12519.4</v>
      </c>
      <c r="H75" s="108"/>
    </row>
    <row r="76" spans="1:8" s="32" customFormat="1" ht="12.75" customHeight="1" thickBot="1">
      <c r="A76" s="117"/>
      <c r="B76" s="118"/>
      <c r="C76" s="118"/>
      <c r="D76" s="118"/>
      <c r="E76" s="118"/>
      <c r="F76" s="118"/>
      <c r="G76" s="119"/>
      <c r="H76" s="120"/>
    </row>
    <row r="77" spans="1:8" ht="12.75" customHeight="1" thickBot="1">
      <c r="A77" s="121" t="s">
        <v>79</v>
      </c>
      <c r="B77" s="122"/>
      <c r="C77" s="122"/>
      <c r="D77" s="122"/>
      <c r="E77" s="122"/>
      <c r="F77" s="123"/>
      <c r="G77" s="97">
        <v>57408</v>
      </c>
      <c r="H77" s="72"/>
    </row>
    <row r="78" spans="1:8" ht="12.75" customHeight="1" thickBot="1">
      <c r="A78" s="22" t="s">
        <v>80</v>
      </c>
      <c r="B78" s="68"/>
      <c r="C78" s="68"/>
      <c r="D78" s="68"/>
      <c r="E78" s="68"/>
      <c r="F78" s="68"/>
      <c r="G78" s="74">
        <f>ROUND(G77*0.271,2)</f>
        <v>15557.57</v>
      </c>
      <c r="H78" s="73"/>
    </row>
    <row r="79" spans="1:8" ht="12.75" customHeight="1" thickBot="1">
      <c r="A79" s="22" t="s">
        <v>81</v>
      </c>
      <c r="B79" s="68"/>
      <c r="C79" s="68"/>
      <c r="D79" s="68"/>
      <c r="E79" s="68"/>
      <c r="F79" s="68"/>
      <c r="G79" s="74">
        <v>0</v>
      </c>
      <c r="H79" s="73"/>
    </row>
    <row r="80" spans="1:8" ht="12.75" customHeight="1" thickBot="1">
      <c r="A80" s="39" t="s">
        <v>19</v>
      </c>
      <c r="B80" s="40"/>
      <c r="C80" s="40"/>
      <c r="D80" s="40"/>
      <c r="E80" s="40"/>
      <c r="F80" s="40"/>
      <c r="G80" s="88">
        <f>SUM(G17+G24+G32+G57+G58+G59+G60+G61+G62+G64+G65+G72+G77+G78+G79)</f>
        <v>634541.13432</v>
      </c>
      <c r="H80" s="36"/>
    </row>
    <row r="81" spans="1:8" ht="12.75" customHeight="1" thickBot="1">
      <c r="A81" s="41" t="s">
        <v>86</v>
      </c>
      <c r="B81" s="40"/>
      <c r="C81" s="40"/>
      <c r="D81" s="40"/>
      <c r="E81" s="40"/>
      <c r="F81" s="40"/>
      <c r="G81" s="98">
        <f>SUM(G6+G15-G80)</f>
        <v>216885.13568000006</v>
      </c>
      <c r="H81" s="42"/>
    </row>
    <row r="82" spans="1:7" ht="12.75" customHeight="1">
      <c r="A82" t="s">
        <v>20</v>
      </c>
      <c r="G82" t="s">
        <v>60</v>
      </c>
    </row>
    <row r="83" spans="1:7" ht="12.75" customHeight="1">
      <c r="A83" t="s">
        <v>57</v>
      </c>
      <c r="G83" t="s">
        <v>62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2020-03-04T10:39:38Z</cp:lastPrinted>
  <dcterms:created xsi:type="dcterms:W3CDTF">1996-10-08T23:32:33Z</dcterms:created>
  <dcterms:modified xsi:type="dcterms:W3CDTF">2021-03-30T11:09:49Z</dcterms:modified>
  <cp:category/>
  <cp:version/>
  <cp:contentType/>
  <cp:contentStatus/>
</cp:coreProperties>
</file>