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<sst xmlns="http://schemas.openxmlformats.org/spreadsheetml/2006/main" count="85" uniqueCount="84">
  <si>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</si>
  <si>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</si>
  <si>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</si>
  <si>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</si>
  <si>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</si>
  <si>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</si>
  <si>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</si>
  <si>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</si>
  <si>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</si>
  <si>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</si>
  <si>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</si>
  <si>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</si>
  <si>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</si>
  <si>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</si>
  <si>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</si>
  <si>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</si>
  <si>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</si>
  <si>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</si>
  <si>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</si>
  <si>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</si>
  <si>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</si>
  <si>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</si>
  <si>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</si>
  <si>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</si>
  <si>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</si>
  <si>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</si>
  <si>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</si>
  <si>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</si>
  <si>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</si>
  <si>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</si>
  <si>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</si>
  <si>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</si>
  <si>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</si>
  <si>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</si>
  <si>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</si>
  <si>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</si>
  <si>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</si>
  <si>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</si>
  <si>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</si>
  <si>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</si>
  <si>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</si>
  <si>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</si>
  <si>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</si>
  <si>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</si>
  <si>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</si>
  <si>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</si>
  <si>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</si>
  <si>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</si>
  <si>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</si>
  <si>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</si>
  <si>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</si>
  <si>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</si>
  <si>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</si>
  <si>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</si>
  <si>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</si>
  <si>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</si>
  <si>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</si>
  <si>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</si>
  <si>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</si>
  <si>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</si>
  <si>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</si>
  <si>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</si>
  <si>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</si>
  <si>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</si>
  <si>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</si>
  <si>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</si>
  <si>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Чайковского 4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</si>
  <si>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</si>
  <si>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</si>
  <si>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</si>
  <si>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</si>
  <si>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</si>
  <si>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С.Г. Захаров</t>
  </si>
  <si>
    <t>Прочистка вентиляции</t>
  </si>
  <si>
    <t xml:space="preserve">                                                                                 Жилой дом по адресу: </t>
  </si>
  <si>
    <t>Ремонт ввода ХВС и водомерной рамки</t>
  </si>
  <si>
    <t xml:space="preserve">Ремонт розлива ХВС </t>
  </si>
  <si>
    <t>Ремонт розлива ГВС</t>
  </si>
  <si>
    <t>Т.А. Бурцева</t>
  </si>
  <si>
    <t>1.5. Техническое обследование систем вентиляции</t>
  </si>
  <si>
    <t>Прочистка канализации</t>
  </si>
  <si>
    <t>Акт выполненных работ за январь - декабрь  2018 года</t>
  </si>
  <si>
    <t>Остаток (перерасход) переходящий на 01.01.2019 года</t>
  </si>
  <si>
    <t xml:space="preserve">Кронирование и валка деревьев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</si>
</sst>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B46">
      <selection activeCell="K25" sqref="K25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4.710937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81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74</v>
      </c>
      <c r="D2" s="24"/>
      <c r="E2" s="24"/>
      <c r="F2" s="24"/>
      <c r="G2" s="24" t="s">
        <v>66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94">
        <v>3396.3</v>
      </c>
      <c r="H3" s="107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81"/>
      <c r="G4" s="94">
        <v>16.96</v>
      </c>
      <c r="H4" s="108"/>
      <c r="I4" s="3"/>
      <c r="J4" s="45"/>
    </row>
    <row r="5" spans="1:10" ht="12" customHeight="1" thickBot="1">
      <c r="A5" s="6"/>
      <c r="B5" s="7" t="s">
        <v>0</v>
      </c>
      <c r="C5" s="14" t="s">
        <v>23</v>
      </c>
      <c r="D5" s="7"/>
      <c r="E5" s="7"/>
      <c r="F5" s="7"/>
      <c r="G5" s="95"/>
      <c r="H5" s="108" t="s">
        <v>67</v>
      </c>
      <c r="I5" s="3"/>
      <c r="J5" s="3"/>
    </row>
    <row r="6" spans="1:8" ht="12" customHeight="1">
      <c r="A6" s="72" t="s">
        <v>69</v>
      </c>
      <c r="B6" s="4"/>
      <c r="C6" s="4"/>
      <c r="D6" s="4"/>
      <c r="E6" s="4"/>
      <c r="F6" s="4"/>
      <c r="G6" s="89">
        <v>219788.95</v>
      </c>
      <c r="H6" s="109"/>
    </row>
    <row r="7" spans="1:8" ht="12" customHeight="1">
      <c r="A7" s="5" t="s">
        <v>70</v>
      </c>
      <c r="B7" s="5"/>
      <c r="C7" s="5"/>
      <c r="D7" s="5"/>
      <c r="E7" s="5"/>
      <c r="F7" s="5"/>
      <c r="G7" s="87">
        <v>64135.44</v>
      </c>
      <c r="H7" s="33"/>
    </row>
    <row r="8" spans="1:8" ht="12" customHeight="1">
      <c r="A8" s="13" t="s">
        <v>50</v>
      </c>
      <c r="B8" s="4"/>
      <c r="C8" s="4"/>
      <c r="D8" s="4"/>
      <c r="E8" s="4"/>
      <c r="F8" s="4"/>
      <c r="G8" s="28">
        <v>684349.68</v>
      </c>
      <c r="H8" s="34"/>
    </row>
    <row r="9" spans="1:8" ht="12" customHeight="1">
      <c r="A9" s="11" t="s">
        <v>29</v>
      </c>
      <c r="B9" s="5"/>
      <c r="C9" s="5"/>
      <c r="D9" s="5"/>
      <c r="E9" s="5"/>
      <c r="F9" s="5"/>
      <c r="G9" s="87">
        <v>678839.38</v>
      </c>
      <c r="H9" s="33"/>
    </row>
    <row r="10" spans="1:8" ht="12" customHeight="1">
      <c r="A10" s="11" t="s">
        <v>51</v>
      </c>
      <c r="B10" s="5"/>
      <c r="C10" s="5"/>
      <c r="D10" s="5"/>
      <c r="E10" s="5"/>
      <c r="F10" s="5"/>
      <c r="G10" s="87">
        <f>SUM(G7+G8-G9)</f>
        <v>69645.7400000001</v>
      </c>
      <c r="H10" s="33"/>
    </row>
    <row r="11" spans="1:8" ht="12" customHeight="1">
      <c r="A11" s="11" t="s">
        <v>71</v>
      </c>
      <c r="B11" s="5"/>
      <c r="C11" s="5"/>
      <c r="D11" s="5"/>
      <c r="E11" s="5"/>
      <c r="F11" s="5"/>
      <c r="G11" s="87">
        <v>1000</v>
      </c>
      <c r="H11" s="33"/>
    </row>
    <row r="12" spans="1:8" ht="12" customHeight="1">
      <c r="A12" s="11" t="s">
        <v>52</v>
      </c>
      <c r="B12" s="5"/>
      <c r="C12" s="5"/>
      <c r="D12" s="5"/>
      <c r="E12" s="5"/>
      <c r="F12" s="5"/>
      <c r="G12" s="87">
        <v>12000</v>
      </c>
      <c r="H12" s="33"/>
    </row>
    <row r="13" spans="1:8" ht="12" customHeight="1">
      <c r="A13" s="11" t="s">
        <v>53</v>
      </c>
      <c r="B13" s="5"/>
      <c r="C13" s="5"/>
      <c r="D13" s="5"/>
      <c r="E13" s="5"/>
      <c r="F13" s="5"/>
      <c r="G13" s="87">
        <v>12000</v>
      </c>
      <c r="H13" s="33"/>
    </row>
    <row r="14" spans="1:8" ht="12" customHeight="1" thickBot="1">
      <c r="A14" s="12" t="s">
        <v>54</v>
      </c>
      <c r="B14" s="3"/>
      <c r="C14" s="3"/>
      <c r="D14" s="3"/>
      <c r="E14" s="3"/>
      <c r="F14" s="3"/>
      <c r="G14" s="88">
        <f>SUM(G11+G12-G13)</f>
        <v>1000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6">
        <f>G9+G13+H9</f>
        <v>690839.38</v>
      </c>
      <c r="H15" s="110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97" t="s">
        <v>61</v>
      </c>
      <c r="H16" s="108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34591.4</v>
      </c>
      <c r="H17" s="111"/>
    </row>
    <row r="18" spans="1:8" ht="12" customHeight="1" thickBot="1">
      <c r="A18" s="49" t="s">
        <v>32</v>
      </c>
      <c r="B18" s="20"/>
      <c r="C18" s="20"/>
      <c r="D18" s="20"/>
      <c r="E18" s="20"/>
      <c r="F18" s="20"/>
      <c r="G18" s="52"/>
      <c r="H18" s="112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24025.31</v>
      </c>
      <c r="H19" s="86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ROUND(G19*0.202,2)</f>
        <v>4853.11</v>
      </c>
      <c r="H20" s="86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4137.13</v>
      </c>
      <c r="H21" s="86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1575.85</v>
      </c>
      <c r="H22" s="86"/>
    </row>
    <row r="23" spans="1:8" ht="12" customHeight="1" thickBot="1">
      <c r="A23" s="11" t="s">
        <v>79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8"/>
      <c r="G24" s="30">
        <f>SUM(G26:G31)</f>
        <v>90682.12</v>
      </c>
      <c r="H24" s="51"/>
    </row>
    <row r="25" spans="1:8" ht="12" customHeight="1" thickBot="1">
      <c r="A25" s="19" t="s">
        <v>25</v>
      </c>
      <c r="B25" s="20"/>
      <c r="C25" s="20"/>
      <c r="D25" s="20"/>
      <c r="E25" s="20"/>
      <c r="F25" s="50"/>
      <c r="G25" s="98"/>
      <c r="H25" s="53"/>
    </row>
    <row r="26" spans="1:8" ht="12" customHeight="1">
      <c r="A26" s="12" t="s">
        <v>28</v>
      </c>
      <c r="B26" s="3"/>
      <c r="C26" s="3"/>
      <c r="D26" s="3"/>
      <c r="E26" s="3"/>
      <c r="F26" s="3"/>
      <c r="G26" s="85">
        <v>44912.86</v>
      </c>
      <c r="H26" s="38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ROUND(G26*0.202,2)</f>
        <v>9072.4</v>
      </c>
      <c r="H27" s="86"/>
    </row>
    <row r="28" spans="1:8" ht="12" customHeight="1">
      <c r="A28" s="12" t="s">
        <v>8</v>
      </c>
      <c r="B28" s="3"/>
      <c r="C28" s="3"/>
      <c r="D28" s="3"/>
      <c r="E28" s="3"/>
      <c r="F28" s="3"/>
      <c r="G28" s="85">
        <v>2716.82</v>
      </c>
      <c r="H28" s="38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1019.63</v>
      </c>
      <c r="H29" s="38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32960.41</v>
      </c>
      <c r="H30" s="86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99">
        <v>0</v>
      </c>
      <c r="H31" s="38"/>
    </row>
    <row r="32" spans="1:8" ht="12" customHeight="1" thickBot="1">
      <c r="A32" s="62" t="s">
        <v>26</v>
      </c>
      <c r="B32" s="63"/>
      <c r="C32" s="63"/>
      <c r="D32" s="63"/>
      <c r="E32" s="63"/>
      <c r="F32" s="64"/>
      <c r="G32" s="100">
        <f>G33+G39+G44+G49+G54+G55+G56</f>
        <v>179515.56154000002</v>
      </c>
      <c r="H32" s="46"/>
    </row>
    <row r="33" spans="1:8" ht="12" customHeight="1">
      <c r="A33" s="54" t="s">
        <v>9</v>
      </c>
      <c r="B33" s="61"/>
      <c r="C33" s="61"/>
      <c r="D33" s="61"/>
      <c r="E33" s="61"/>
      <c r="F33" s="61"/>
      <c r="G33" s="90">
        <f>SUM(G34:G38)</f>
        <v>124916.76154</v>
      </c>
      <c r="H33" s="55"/>
    </row>
    <row r="34" spans="1:8" ht="12" customHeight="1">
      <c r="A34" s="12" t="s">
        <v>34</v>
      </c>
      <c r="B34" s="3"/>
      <c r="C34" s="3"/>
      <c r="D34" s="3"/>
      <c r="E34" s="3"/>
      <c r="F34" s="3"/>
      <c r="G34" s="85">
        <v>101358.77</v>
      </c>
      <c r="H34" s="38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G34*0.202</f>
        <v>20474.471540000002</v>
      </c>
      <c r="H35" s="34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101.02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85">
        <v>2021.75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960.75</v>
      </c>
      <c r="H38" s="34"/>
    </row>
    <row r="39" spans="1:8" ht="12" customHeight="1">
      <c r="A39" s="56" t="s">
        <v>12</v>
      </c>
      <c r="B39" s="60"/>
      <c r="C39" s="60"/>
      <c r="D39" s="60"/>
      <c r="E39" s="60"/>
      <c r="F39" s="60"/>
      <c r="G39" s="93">
        <f>SUM(G40:G43)</f>
        <v>0</v>
      </c>
      <c r="H39" s="57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87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85">
        <v>0</v>
      </c>
      <c r="H43" s="38"/>
    </row>
    <row r="44" spans="1:8" ht="12" customHeight="1">
      <c r="A44" s="47" t="s">
        <v>36</v>
      </c>
      <c r="B44" s="58"/>
      <c r="C44" s="58"/>
      <c r="D44" s="58"/>
      <c r="E44" s="58"/>
      <c r="F44" s="58"/>
      <c r="G44" s="91">
        <f>SUM(G45:G48)</f>
        <v>51759.6</v>
      </c>
      <c r="H44" s="59"/>
    </row>
    <row r="45" spans="1:8" ht="12" customHeight="1">
      <c r="A45" s="10" t="s">
        <v>16</v>
      </c>
      <c r="B45" s="2"/>
      <c r="C45" s="2"/>
      <c r="D45" s="2"/>
      <c r="E45" s="2"/>
      <c r="F45" s="2"/>
      <c r="G45" s="88">
        <v>51759.6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87">
        <v>0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89">
        <v>0</v>
      </c>
      <c r="H47" s="37"/>
    </row>
    <row r="48" spans="1:8" ht="12" customHeight="1">
      <c r="A48" s="13" t="s">
        <v>18</v>
      </c>
      <c r="B48" s="4"/>
      <c r="C48" s="4"/>
      <c r="D48" s="4"/>
      <c r="E48" s="4"/>
      <c r="F48" s="4"/>
      <c r="G48" s="89">
        <v>0</v>
      </c>
      <c r="H48" s="37"/>
    </row>
    <row r="49" spans="1:8" ht="12" customHeight="1">
      <c r="A49" s="54" t="s">
        <v>40</v>
      </c>
      <c r="B49" s="61"/>
      <c r="C49" s="61"/>
      <c r="D49" s="61"/>
      <c r="E49" s="61"/>
      <c r="F49" s="61"/>
      <c r="G49" s="90">
        <f>SUM(G50+G51+G52+G53)</f>
        <v>0</v>
      </c>
      <c r="H49" s="55"/>
    </row>
    <row r="50" spans="1:8" ht="12" customHeight="1">
      <c r="A50" s="10" t="s">
        <v>43</v>
      </c>
      <c r="B50" s="2"/>
      <c r="C50" s="2"/>
      <c r="D50" s="2"/>
      <c r="E50" s="2"/>
      <c r="F50" s="2"/>
      <c r="G50" s="89">
        <v>0</v>
      </c>
      <c r="H50" s="37"/>
    </row>
    <row r="51" spans="1:8" ht="12" customHeight="1">
      <c r="A51" s="11" t="s">
        <v>41</v>
      </c>
      <c r="B51" s="5"/>
      <c r="C51" s="5"/>
      <c r="D51" s="5"/>
      <c r="E51" s="5"/>
      <c r="F51" s="5"/>
      <c r="G51" s="89">
        <f>ROUND(G50*0.202,2)</f>
        <v>0</v>
      </c>
      <c r="H51" s="37"/>
    </row>
    <row r="52" spans="1:8" ht="12" customHeight="1">
      <c r="A52" s="11" t="s">
        <v>44</v>
      </c>
      <c r="B52" s="5"/>
      <c r="C52" s="5"/>
      <c r="D52" s="5"/>
      <c r="E52" s="5"/>
      <c r="F52" s="5"/>
      <c r="G52" s="89">
        <v>0</v>
      </c>
      <c r="H52" s="37"/>
    </row>
    <row r="53" spans="1:8" ht="12" customHeight="1">
      <c r="A53" s="13" t="s">
        <v>42</v>
      </c>
      <c r="B53" s="4"/>
      <c r="C53" s="4"/>
      <c r="D53" s="4"/>
      <c r="E53" s="4"/>
      <c r="F53" s="4"/>
      <c r="G53" s="89">
        <v>0</v>
      </c>
      <c r="H53" s="37"/>
    </row>
    <row r="54" spans="1:8" ht="12" customHeight="1">
      <c r="A54" s="54" t="s">
        <v>46</v>
      </c>
      <c r="B54" s="61"/>
      <c r="C54" s="61"/>
      <c r="D54" s="61"/>
      <c r="E54" s="61"/>
      <c r="F54" s="61"/>
      <c r="G54" s="90">
        <v>0</v>
      </c>
      <c r="H54" s="55"/>
    </row>
    <row r="55" spans="1:8" ht="12" customHeight="1">
      <c r="A55" s="54" t="s">
        <v>47</v>
      </c>
      <c r="B55" s="61"/>
      <c r="C55" s="61"/>
      <c r="D55" s="61"/>
      <c r="E55" s="61"/>
      <c r="F55" s="61"/>
      <c r="G55" s="91">
        <v>0</v>
      </c>
      <c r="H55" s="59"/>
    </row>
    <row r="56" spans="1:8" ht="12" customHeight="1" thickBot="1">
      <c r="A56" s="56" t="s">
        <v>48</v>
      </c>
      <c r="B56" s="60"/>
      <c r="C56" s="60"/>
      <c r="D56" s="60"/>
      <c r="E56" s="60"/>
      <c r="F56" s="60"/>
      <c r="G56" s="92">
        <v>2839.2</v>
      </c>
      <c r="H56" s="73"/>
    </row>
    <row r="57" spans="1:8" ht="12" customHeight="1">
      <c r="A57" s="15" t="s">
        <v>27</v>
      </c>
      <c r="B57" s="16"/>
      <c r="C57" s="16"/>
      <c r="D57" s="16"/>
      <c r="E57" s="16"/>
      <c r="F57" s="16"/>
      <c r="G57" s="101">
        <v>23632.01</v>
      </c>
      <c r="H57" s="74"/>
    </row>
    <row r="58" spans="1:8" ht="12" customHeight="1" thickBot="1">
      <c r="A58" s="65" t="s">
        <v>55</v>
      </c>
      <c r="B58" s="66"/>
      <c r="C58" s="66"/>
      <c r="D58" s="66"/>
      <c r="E58" s="66"/>
      <c r="F58" s="66"/>
      <c r="G58" s="102">
        <v>0</v>
      </c>
      <c r="H58" s="57"/>
    </row>
    <row r="59" spans="1:8" ht="12" customHeight="1" thickBot="1">
      <c r="A59" s="21" t="s">
        <v>56</v>
      </c>
      <c r="B59" s="7"/>
      <c r="C59" s="7"/>
      <c r="D59" s="7"/>
      <c r="E59" s="7"/>
      <c r="F59" s="7"/>
      <c r="G59" s="103">
        <f>ROUND(G3*1.37*K1,2)</f>
        <v>55835.17</v>
      </c>
      <c r="H59" s="113"/>
    </row>
    <row r="60" spans="1:8" ht="12" customHeight="1" thickBot="1">
      <c r="A60" s="21" t="s">
        <v>57</v>
      </c>
      <c r="B60" s="7"/>
      <c r="C60" s="7"/>
      <c r="D60" s="7"/>
      <c r="E60" s="7"/>
      <c r="F60" s="7"/>
      <c r="G60" s="103">
        <v>0</v>
      </c>
      <c r="H60" s="113"/>
    </row>
    <row r="61" spans="1:8" ht="12" customHeight="1">
      <c r="A61" s="18" t="s">
        <v>58</v>
      </c>
      <c r="B61" s="9"/>
      <c r="C61" s="9"/>
      <c r="D61" s="9"/>
      <c r="E61" s="9"/>
      <c r="F61" s="9"/>
      <c r="G61" s="101">
        <f>ROUND((G9+G13+H9)*20%,2)</f>
        <v>138167.88</v>
      </c>
      <c r="H61" s="74"/>
    </row>
    <row r="62" spans="1:8" ht="12" customHeight="1" thickBot="1">
      <c r="A62" s="19" t="s">
        <v>49</v>
      </c>
      <c r="B62" s="20"/>
      <c r="C62" s="20"/>
      <c r="D62" s="20"/>
      <c r="E62" s="20"/>
      <c r="F62" s="20"/>
      <c r="G62" s="104"/>
      <c r="H62" s="114"/>
    </row>
    <row r="63" spans="1:8" ht="12" customHeight="1" thickBot="1">
      <c r="A63" s="67" t="s">
        <v>63</v>
      </c>
      <c r="B63" s="7"/>
      <c r="C63" s="7"/>
      <c r="D63" s="7"/>
      <c r="E63" s="7"/>
      <c r="F63" s="7"/>
      <c r="G63" s="105">
        <f>(G9+G13+H9)*1%</f>
        <v>6908.3938</v>
      </c>
      <c r="H63" s="115"/>
    </row>
    <row r="64" spans="1:8" ht="12" customHeight="1" thickBot="1">
      <c r="A64" s="67" t="s">
        <v>64</v>
      </c>
      <c r="B64" s="7"/>
      <c r="C64" s="7"/>
      <c r="D64" s="7"/>
      <c r="E64" s="7"/>
      <c r="F64" s="7"/>
      <c r="G64" s="105">
        <v>6163.52</v>
      </c>
      <c r="H64" s="115"/>
    </row>
    <row r="65" spans="1:8" ht="12" customHeight="1" thickBot="1">
      <c r="A65" s="67" t="s">
        <v>59</v>
      </c>
      <c r="B65" s="7"/>
      <c r="C65" s="7"/>
      <c r="D65" s="7"/>
      <c r="E65" s="7"/>
      <c r="F65" s="7"/>
      <c r="G65" s="75">
        <f>SUM(G66:G72)</f>
        <v>253880.25000000003</v>
      </c>
      <c r="H65" s="76"/>
    </row>
    <row r="66" spans="1:8" s="32" customFormat="1" ht="12" customHeight="1">
      <c r="A66" s="43" t="s">
        <v>73</v>
      </c>
      <c r="B66" s="44"/>
      <c r="C66" s="44"/>
      <c r="D66" s="44"/>
      <c r="E66" s="44"/>
      <c r="F66" s="44"/>
      <c r="G66" s="122">
        <v>5416.03</v>
      </c>
      <c r="H66" s="116"/>
    </row>
    <row r="67" spans="1:8" s="32" customFormat="1" ht="12" customHeight="1">
      <c r="A67" s="43" t="s">
        <v>75</v>
      </c>
      <c r="B67" s="44"/>
      <c r="C67" s="44"/>
      <c r="D67" s="44"/>
      <c r="E67" s="44"/>
      <c r="F67" s="44"/>
      <c r="G67" s="84">
        <v>62319.46</v>
      </c>
      <c r="H67" s="116"/>
    </row>
    <row r="68" spans="1:8" s="32" customFormat="1" ht="12" customHeight="1">
      <c r="A68" s="43" t="s">
        <v>76</v>
      </c>
      <c r="B68" s="44"/>
      <c r="C68" s="44"/>
      <c r="D68" s="44"/>
      <c r="E68" s="44"/>
      <c r="F68" s="44"/>
      <c r="G68" s="84">
        <v>77614.4</v>
      </c>
      <c r="H68" s="116"/>
    </row>
    <row r="69" spans="1:8" s="32" customFormat="1" ht="12" customHeight="1">
      <c r="A69" s="43" t="s">
        <v>77</v>
      </c>
      <c r="B69" s="44"/>
      <c r="C69" s="44"/>
      <c r="D69" s="44"/>
      <c r="E69" s="44"/>
      <c r="F69" s="44"/>
      <c r="G69" s="84">
        <v>81524.85</v>
      </c>
      <c r="H69" s="116"/>
    </row>
    <row r="70" spans="1:8" s="32" customFormat="1" ht="12" customHeight="1">
      <c r="A70" s="82" t="s">
        <v>80</v>
      </c>
      <c r="B70" s="83"/>
      <c r="C70" s="83"/>
      <c r="D70" s="83"/>
      <c r="E70" s="83"/>
      <c r="F70" s="83"/>
      <c r="G70" s="84">
        <v>5000</v>
      </c>
      <c r="H70" s="116"/>
    </row>
    <row r="71" spans="1:8" s="32" customFormat="1" ht="12" customHeight="1">
      <c r="A71" s="82" t="s">
        <v>83</v>
      </c>
      <c r="B71" s="83"/>
      <c r="C71" s="83"/>
      <c r="D71" s="83"/>
      <c r="E71" s="83"/>
      <c r="F71" s="123"/>
      <c r="G71" s="120">
        <v>22005.51</v>
      </c>
      <c r="H71" s="121"/>
    </row>
    <row r="72" spans="1:8" s="32" customFormat="1" ht="12" customHeight="1" thickBot="1">
      <c r="A72" s="119"/>
      <c r="B72" s="124"/>
      <c r="C72" s="124"/>
      <c r="D72" s="124"/>
      <c r="E72" s="124"/>
      <c r="F72" s="124"/>
      <c r="G72" s="79">
        <v>0</v>
      </c>
      <c r="H72" s="117"/>
    </row>
    <row r="73" spans="1:8" ht="12" customHeight="1">
      <c r="A73" s="69" t="s">
        <v>60</v>
      </c>
      <c r="B73" s="70"/>
      <c r="C73" s="70"/>
      <c r="D73" s="70"/>
      <c r="E73" s="70"/>
      <c r="F73" s="71"/>
      <c r="G73" s="78">
        <v>36800</v>
      </c>
      <c r="H73" s="118"/>
    </row>
    <row r="74" spans="1:8" ht="12" customHeight="1" thickBot="1">
      <c r="A74" s="22" t="s">
        <v>62</v>
      </c>
      <c r="B74" s="68"/>
      <c r="C74" s="68"/>
      <c r="D74" s="68"/>
      <c r="E74" s="68"/>
      <c r="F74" s="68"/>
      <c r="G74" s="80">
        <f>ROUND(G73*0.2,2)</f>
        <v>7360</v>
      </c>
      <c r="H74" s="77"/>
    </row>
    <row r="75" spans="1:8" ht="12" customHeight="1" thickBot="1">
      <c r="A75" s="22" t="s">
        <v>68</v>
      </c>
      <c r="B75" s="68"/>
      <c r="C75" s="68"/>
      <c r="D75" s="68"/>
      <c r="E75" s="68"/>
      <c r="F75" s="68"/>
      <c r="G75" s="80">
        <v>0</v>
      </c>
      <c r="H75" s="77"/>
    </row>
    <row r="76" spans="1:8" ht="12" customHeight="1" thickBot="1">
      <c r="A76" s="39" t="s">
        <v>19</v>
      </c>
      <c r="B76" s="40"/>
      <c r="C76" s="40"/>
      <c r="D76" s="40"/>
      <c r="E76" s="40"/>
      <c r="F76" s="40"/>
      <c r="G76" s="96">
        <f>SUM(G17+G24+G32+G57+G58+G59+G60+G61+G63+G64+G65+G73+G74+G75)</f>
        <v>833536.3053400001</v>
      </c>
      <c r="H76" s="36"/>
    </row>
    <row r="77" spans="1:8" ht="12" customHeight="1" thickBot="1">
      <c r="A77" s="41" t="s">
        <v>82</v>
      </c>
      <c r="B77" s="40"/>
      <c r="C77" s="40"/>
      <c r="D77" s="40"/>
      <c r="E77" s="40"/>
      <c r="F77" s="40"/>
      <c r="G77" s="106">
        <f>SUM(G6+G15-G76)</f>
        <v>77092.02466</v>
      </c>
      <c r="H77" s="42"/>
    </row>
    <row r="78" spans="1:7" ht="12" customHeight="1">
      <c r="A78" t="s">
        <v>20</v>
      </c>
      <c r="G78" t="s">
        <v>72</v>
      </c>
    </row>
    <row r="79" spans="1:7" ht="12" customHeight="1">
      <c r="A79" t="s">
        <v>65</v>
      </c>
      <c r="G79" t="s">
        <v>78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2019-03-22T08:20:47Z</cp:lastPrinted>
  <dcterms:created xsi:type="dcterms:W3CDTF">1996-10-08T23:32:33Z</dcterms:created>
  <dcterms:modified xsi:type="dcterms:W3CDTF">2019-04-10T03:01:39Z</dcterms:modified>
  <cp:category/>
  <cp:version/>
  <cp:contentType/>
  <cp:contentStatus/>
</cp:coreProperties>
</file>