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<sst xmlns="http://schemas.openxmlformats.org/spreadsheetml/2006/main" count="83" uniqueCount="82">
  <si>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</si>
  <si>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</si>
  <si>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</si>
  <si>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</si>
  <si>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</si>
  <si>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</si>
  <si>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</si>
  <si>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</si>
  <si>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</si>
  <si>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</si>
  <si>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</si>
  <si>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</si>
  <si>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</si>
  <si>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</si>
  <si>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</si>
  <si>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</si>
  <si>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</si>
  <si>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</si>
  <si>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</si>
  <si>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</si>
  <si>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</si>
  <si>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</si>
  <si>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</si>
  <si>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</si>
  <si>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</si>
  <si>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</si>
  <si>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</si>
  <si>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</si>
  <si>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</si>
  <si>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</si>
  <si>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</si>
  <si>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</si>
  <si>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</si>
  <si>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</si>
  <si>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</si>
  <si>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</si>
  <si>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</si>
  <si>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</si>
  <si>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</si>
  <si>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</si>
  <si>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</si>
  <si>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</si>
  <si>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</si>
  <si>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</si>
  <si>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</si>
  <si>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</si>
  <si>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</si>
  <si>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</si>
  <si>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</si>
  <si>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</si>
  <si>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</si>
  <si>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</si>
  <si>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</si>
  <si>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</si>
  <si>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</si>
  <si>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</si>
  <si>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</si>
  <si>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</si>
  <si>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</si>
  <si>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</si>
  <si>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</si>
  <si>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</si>
  <si>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</si>
  <si>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</si>
  <si>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</si>
  <si>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</si>
  <si>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</si>
  <si>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</si>
  <si>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Чайковского 4</t>
  </si>
  <si>
    <t>Ю.В.Ковшов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</si>
  <si>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</si>
  <si>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</si>
  <si>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</si>
  <si>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</si>
  <si>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</si>
  <si>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</si>
  <si>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Герметизация межпанельных стыков</t>
  </si>
  <si>
    <t>Покраска козырьков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</si>
  <si>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</si>
  <si>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</si>
  <si>
    <t>Клининговые услуги</t>
  </si>
  <si>
    <t>Монтаж электрооборудования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</si>
</sst>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D1">
      <selection activeCell="J5" sqref="J5:M15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4.71093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5">
        <v>3396.3</v>
      </c>
      <c r="H3" s="108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5">
        <v>16.96</v>
      </c>
      <c r="H4" s="109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6"/>
      <c r="H5" s="109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90">
        <v>112121.85</v>
      </c>
      <c r="H6" s="110"/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8">
        <v>45953.46</v>
      </c>
      <c r="H7" s="33"/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691215.12</v>
      </c>
      <c r="H8" s="34"/>
      <c r="I8" s="3"/>
      <c r="J8" s="3"/>
      <c r="K8" s="82"/>
    </row>
    <row r="9" spans="1:11" ht="12.75">
      <c r="A9" s="11" t="s">
        <v>29</v>
      </c>
      <c r="B9" s="5"/>
      <c r="C9" s="5"/>
      <c r="D9" s="5"/>
      <c r="E9" s="5"/>
      <c r="F9" s="5"/>
      <c r="G9" s="88">
        <v>673033.14</v>
      </c>
      <c r="H9" s="33"/>
      <c r="I9" s="3"/>
      <c r="J9" s="3"/>
      <c r="K9" s="24"/>
    </row>
    <row r="10" spans="1:8" ht="12.75">
      <c r="A10" s="11" t="s">
        <v>53</v>
      </c>
      <c r="B10" s="5"/>
      <c r="C10" s="5"/>
      <c r="D10" s="5"/>
      <c r="E10" s="5"/>
      <c r="F10" s="5"/>
      <c r="G10" s="88">
        <f>SUM(G7+G8-G9)</f>
        <v>64135.439999999944</v>
      </c>
      <c r="H10" s="33"/>
    </row>
    <row r="11" spans="1:8" ht="12.75">
      <c r="A11" s="11" t="s">
        <v>73</v>
      </c>
      <c r="B11" s="5"/>
      <c r="C11" s="5"/>
      <c r="D11" s="5"/>
      <c r="E11" s="5"/>
      <c r="F11" s="5"/>
      <c r="G11" s="88">
        <v>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8">
        <v>12000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8">
        <v>11500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9">
        <f>SUM(G11+G12-G13)</f>
        <v>1000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7">
        <f>G9+G13+H9</f>
        <v>684533.14</v>
      </c>
      <c r="H15" s="111"/>
    </row>
    <row r="16" spans="1:8" ht="15" customHeight="1" thickBot="1">
      <c r="A16" s="6"/>
      <c r="B16" s="7" t="s">
        <v>0</v>
      </c>
      <c r="C16" s="14" t="s">
        <v>24</v>
      </c>
      <c r="D16" s="7"/>
      <c r="E16" s="7"/>
      <c r="F16" s="23"/>
      <c r="G16" s="98" t="s">
        <v>63</v>
      </c>
      <c r="H16" s="109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33155.22</v>
      </c>
      <c r="H17" s="112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3"/>
    </row>
    <row r="19" spans="1:8" ht="12.75">
      <c r="A19" s="13" t="s">
        <v>5</v>
      </c>
      <c r="B19" s="4"/>
      <c r="C19" s="4"/>
      <c r="D19" s="4"/>
      <c r="E19" s="4"/>
      <c r="F19" s="4"/>
      <c r="G19" s="27">
        <v>22605.2</v>
      </c>
      <c r="H19" s="87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4566.25</v>
      </c>
      <c r="H20" s="87"/>
    </row>
    <row r="21" spans="1:8" ht="12.75">
      <c r="A21" s="11" t="s">
        <v>6</v>
      </c>
      <c r="B21" s="5"/>
      <c r="C21" s="3"/>
      <c r="D21" s="3"/>
      <c r="E21" s="3"/>
      <c r="F21" s="3"/>
      <c r="G21" s="28">
        <v>5120.61</v>
      </c>
      <c r="H21" s="87"/>
    </row>
    <row r="22" spans="1:8" ht="12.75">
      <c r="A22" s="13" t="s">
        <v>38</v>
      </c>
      <c r="B22" s="4"/>
      <c r="C22" s="5"/>
      <c r="D22" s="5"/>
      <c r="E22" s="5"/>
      <c r="F22" s="5"/>
      <c r="G22" s="27">
        <v>863.16</v>
      </c>
      <c r="H22" s="87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87889.45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9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6">
        <v>45268.15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9144.17</v>
      </c>
      <c r="H27" s="87"/>
    </row>
    <row r="28" spans="1:8" ht="12.75">
      <c r="A28" s="12" t="s">
        <v>8</v>
      </c>
      <c r="B28" s="3"/>
      <c r="C28" s="3"/>
      <c r="D28" s="3"/>
      <c r="E28" s="3"/>
      <c r="F28" s="3"/>
      <c r="G28" s="86">
        <v>2380.68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1941.43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28543.02</v>
      </c>
      <c r="H30" s="87"/>
    </row>
    <row r="31" spans="1:8" ht="13.5" thickBot="1">
      <c r="A31" s="12" t="s">
        <v>40</v>
      </c>
      <c r="B31" s="3"/>
      <c r="C31" s="3"/>
      <c r="D31" s="3"/>
      <c r="E31" s="3"/>
      <c r="F31" s="3"/>
      <c r="G31" s="100">
        <v>612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1">
        <f>G33+G39+G44+G49+G54+G55+G56</f>
        <v>175345.65462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1">
        <f>SUM(G34:G38)</f>
        <v>128476.65462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6">
        <v>104501.31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21109.26462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6">
        <v>2038.14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827.94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4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8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6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2">
        <f>SUM(G45:G48)</f>
        <v>46869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9">
        <v>39057.5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8">
        <f>ROUND(G45*0.2,2)</f>
        <v>7811.5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0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0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1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90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0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0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0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1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2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3">
        <v>0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2">
        <v>22415.58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3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4">
        <f>ROUND(G3*1.33*K1,2)</f>
        <v>54204.95</v>
      </c>
      <c r="H59" s="114"/>
    </row>
    <row r="60" spans="1:8" ht="13.5" thickBot="1">
      <c r="A60" s="21" t="s">
        <v>59</v>
      </c>
      <c r="B60" s="7"/>
      <c r="C60" s="7"/>
      <c r="D60" s="7"/>
      <c r="E60" s="7"/>
      <c r="F60" s="7"/>
      <c r="G60" s="104">
        <v>0</v>
      </c>
      <c r="H60" s="114"/>
    </row>
    <row r="61" spans="1:8" ht="12.75">
      <c r="A61" s="18" t="s">
        <v>60</v>
      </c>
      <c r="B61" s="9"/>
      <c r="C61" s="9"/>
      <c r="D61" s="9"/>
      <c r="E61" s="9"/>
      <c r="F61" s="9"/>
      <c r="G61" s="102">
        <f>ROUND((G9+G13+H9)*20%,2)</f>
        <v>136906.63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5"/>
      <c r="H62" s="115"/>
    </row>
    <row r="63" spans="1:8" ht="13.5" thickBot="1">
      <c r="A63" s="67" t="s">
        <v>65</v>
      </c>
      <c r="B63" s="7"/>
      <c r="C63" s="7"/>
      <c r="D63" s="7"/>
      <c r="E63" s="7"/>
      <c r="F63" s="7"/>
      <c r="G63" s="106">
        <f>(G9+G13+H9)*1%</f>
        <v>6845.3314</v>
      </c>
      <c r="H63" s="116"/>
    </row>
    <row r="64" spans="1:8" ht="13.5" thickBot="1">
      <c r="A64" s="67" t="s">
        <v>66</v>
      </c>
      <c r="B64" s="7"/>
      <c r="C64" s="7"/>
      <c r="D64" s="7"/>
      <c r="E64" s="7"/>
      <c r="F64" s="7"/>
      <c r="G64" s="106">
        <v>6377.87</v>
      </c>
      <c r="H64" s="116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SUM(G66:G72)</f>
        <v>53725.350000000006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85">
        <v>38285.3</v>
      </c>
      <c r="H66" s="117"/>
    </row>
    <row r="67" spans="1:8" ht="12.75">
      <c r="A67" s="43" t="s">
        <v>77</v>
      </c>
      <c r="B67" s="44"/>
      <c r="C67" s="44"/>
      <c r="D67" s="44"/>
      <c r="E67" s="44"/>
      <c r="F67" s="4"/>
      <c r="G67" s="85">
        <v>6371.01</v>
      </c>
      <c r="H67" s="117"/>
    </row>
    <row r="68" spans="1:8" ht="12.75">
      <c r="A68" s="43" t="s">
        <v>80</v>
      </c>
      <c r="B68" s="44"/>
      <c r="C68" s="44"/>
      <c r="D68" s="44"/>
      <c r="E68" s="44"/>
      <c r="F68" s="4"/>
      <c r="G68" s="85">
        <v>8219.04</v>
      </c>
      <c r="H68" s="117"/>
    </row>
    <row r="69" spans="1:8" ht="12.75">
      <c r="A69" s="43" t="s">
        <v>81</v>
      </c>
      <c r="B69" s="44"/>
      <c r="C69" s="44"/>
      <c r="D69" s="44"/>
      <c r="E69" s="44"/>
      <c r="F69" s="4"/>
      <c r="G69" s="85">
        <v>850</v>
      </c>
      <c r="H69" s="117"/>
    </row>
    <row r="70" spans="1:8" ht="12.75">
      <c r="A70" s="43"/>
      <c r="B70" s="44"/>
      <c r="C70" s="44"/>
      <c r="D70" s="44"/>
      <c r="E70" s="44"/>
      <c r="F70" s="4"/>
      <c r="G70" s="85">
        <v>0</v>
      </c>
      <c r="H70" s="117"/>
    </row>
    <row r="71" spans="1:8" ht="12.75">
      <c r="A71" s="83"/>
      <c r="B71" s="84"/>
      <c r="C71" s="5"/>
      <c r="D71" s="5"/>
      <c r="E71" s="5"/>
      <c r="F71" s="5"/>
      <c r="G71" s="85">
        <v>0</v>
      </c>
      <c r="H71" s="117"/>
    </row>
    <row r="72" spans="1:8" ht="13.5" thickBot="1">
      <c r="A72" s="120"/>
      <c r="B72" s="20"/>
      <c r="C72" s="20"/>
      <c r="D72" s="20"/>
      <c r="E72" s="20"/>
      <c r="F72" s="20"/>
      <c r="G72" s="79">
        <v>0</v>
      </c>
      <c r="H72" s="118"/>
    </row>
    <row r="73" spans="1:8" ht="12.75">
      <c r="A73" s="70" t="s">
        <v>62</v>
      </c>
      <c r="B73" s="71"/>
      <c r="C73" s="71"/>
      <c r="D73" s="71"/>
      <c r="E73" s="71"/>
      <c r="F73" s="72"/>
      <c r="G73" s="78">
        <v>0</v>
      </c>
      <c r="H73" s="119"/>
    </row>
    <row r="74" spans="1:8" ht="13.5" thickBot="1">
      <c r="A74" s="22" t="s">
        <v>64</v>
      </c>
      <c r="B74" s="69"/>
      <c r="C74" s="69"/>
      <c r="D74" s="69"/>
      <c r="E74" s="69"/>
      <c r="F74" s="69"/>
      <c r="G74" s="80">
        <f>ROUND(G73*0.2,2)</f>
        <v>0</v>
      </c>
      <c r="H74" s="77"/>
    </row>
    <row r="75" spans="1:8" ht="13.5" thickBot="1">
      <c r="A75" s="22" t="s">
        <v>75</v>
      </c>
      <c r="B75" s="69"/>
      <c r="C75" s="69"/>
      <c r="D75" s="69"/>
      <c r="E75" s="69"/>
      <c r="F75" s="69"/>
      <c r="G75" s="80">
        <v>0</v>
      </c>
      <c r="H75" s="77"/>
    </row>
    <row r="76" spans="1:8" ht="13.5" thickBot="1">
      <c r="A76" s="39" t="s">
        <v>19</v>
      </c>
      <c r="B76" s="40"/>
      <c r="C76" s="40"/>
      <c r="D76" s="40"/>
      <c r="E76" s="40"/>
      <c r="F76" s="40"/>
      <c r="G76" s="97">
        <f>SUM(G17+G24+G32+G57+G58+G59+G60+G61+G63+G64+G65+G73+G74+G75)</f>
        <v>576866.03602</v>
      </c>
      <c r="H76" s="36"/>
    </row>
    <row r="77" spans="1:8" ht="13.5" thickBot="1">
      <c r="A77" s="41" t="s">
        <v>79</v>
      </c>
      <c r="B77" s="40"/>
      <c r="C77" s="40"/>
      <c r="D77" s="40"/>
      <c r="E77" s="40"/>
      <c r="F77" s="40"/>
      <c r="G77" s="107">
        <f>SUM(G6+G15-G76)</f>
        <v>219788.95398</v>
      </c>
      <c r="H77" s="42"/>
    </row>
    <row r="78" spans="1:7" ht="12.75">
      <c r="A78" t="s">
        <v>20</v>
      </c>
      <c r="G78" t="s">
        <v>70</v>
      </c>
    </row>
    <row r="79" spans="1:7" ht="12.75">
      <c r="A79" t="s">
        <v>67</v>
      </c>
      <c r="G79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2017-04-01T10:43:09Z</cp:lastPrinted>
  <dcterms:created xsi:type="dcterms:W3CDTF">1996-10-08T23:32:33Z</dcterms:created>
  <dcterms:modified xsi:type="dcterms:W3CDTF">2019-04-24T04:18:34Z</dcterms:modified>
  <cp:category/>
  <cp:version/>
  <cp:contentType/>
  <cp:contentStatus/>
</cp:coreProperties>
</file>