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<sst xmlns="http://schemas.openxmlformats.org/spreadsheetml/2006/main" count="81" uniqueCount="80">
  <si>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</si>
  <si>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</si>
  <si>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</si>
  <si>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</si>
  <si>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</si>
  <si>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</si>
  <si>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</si>
  <si>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</si>
  <si>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</si>
  <si>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</si>
  <si>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</si>
  <si>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</si>
  <si>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</si>
  <si>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</si>
  <si>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</si>
  <si>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</si>
  <si>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</si>
  <si>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</si>
  <si>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</si>
  <si>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</si>
  <si>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</si>
  <si>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</si>
  <si>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</si>
  <si>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</si>
  <si>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</si>
  <si>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</si>
  <si>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</si>
  <si>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</si>
  <si>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</si>
  <si>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</si>
  <si>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</si>
  <si>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</si>
  <si>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</si>
  <si>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</si>
  <si>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</si>
  <si>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</si>
  <si>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</si>
  <si>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</si>
  <si>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</si>
  <si>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</si>
  <si>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</si>
  <si>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</si>
  <si>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</si>
  <si>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</si>
  <si>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</si>
  <si>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</si>
  <si>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</si>
  <si>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</si>
  <si>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</si>
  <si>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</si>
  <si>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</si>
  <si>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</si>
  <si>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</si>
  <si>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</si>
  <si>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</si>
  <si>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</si>
  <si>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</si>
  <si>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</si>
  <si>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</si>
  <si>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</si>
  <si>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</si>
  <si>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</si>
  <si>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</si>
  <si>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</si>
  <si>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</si>
  <si>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</si>
  <si>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</si>
  <si>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</si>
  <si>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Чайковского 10</t>
  </si>
  <si>
    <t>А.И.Варкентин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</si>
  <si>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</si>
  <si>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</si>
  <si>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</si>
  <si>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Герметизация межпанельных стыков</t>
  </si>
  <si>
    <t>С.Г.Захаров</t>
  </si>
  <si>
    <t xml:space="preserve">Ремонт подъездов 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</si>
  <si>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</si>
  <si>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</si>
  <si>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Оперативное отключение и подключение э/энергии</t>
  </si>
  <si>
    <t>Замена розлива ГВС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</si>
</sst>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D1">
      <selection activeCell="I7" sqref="I7:M75"/>
    </sheetView>
  </sheetViews>
  <sheetFormatPr defaultColWidth="9.140625" defaultRowHeight="12.75"/>
  <cols>
    <col min="1" max="1" width="10.140625" style="0" bestFit="1" customWidth="1"/>
    <col min="6" max="6" width="42.57421875" style="0" customWidth="1"/>
    <col min="7" max="7" width="15.140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4">
        <v>4611.2</v>
      </c>
      <c r="H3" s="109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0"/>
      <c r="G4" s="94">
        <v>11.6</v>
      </c>
      <c r="H4" s="110"/>
      <c r="I4" s="3"/>
      <c r="J4" s="44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5"/>
      <c r="H5" s="111"/>
      <c r="I5" s="3"/>
      <c r="J5" s="3"/>
    </row>
    <row r="6" spans="1:10" ht="12.75">
      <c r="A6" s="72" t="s">
        <v>70</v>
      </c>
      <c r="B6" s="4"/>
      <c r="C6" s="4"/>
      <c r="D6" s="4"/>
      <c r="E6" s="4"/>
      <c r="F6" s="4"/>
      <c r="G6" s="89">
        <v>73662.31</v>
      </c>
      <c r="H6" s="112"/>
      <c r="I6" s="3"/>
      <c r="J6" s="3"/>
    </row>
    <row r="7" spans="1:8" ht="12.75">
      <c r="A7" s="5" t="s">
        <v>71</v>
      </c>
      <c r="B7" s="5"/>
      <c r="C7" s="5"/>
      <c r="D7" s="5"/>
      <c r="E7" s="5"/>
      <c r="F7" s="5"/>
      <c r="G7" s="87">
        <v>46737.62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813798.08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7">
        <v>810516.7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7">
        <f>SUM(G7+G8-G9)</f>
        <v>50019</v>
      </c>
      <c r="H10" s="33"/>
    </row>
    <row r="11" spans="1:8" ht="12.75">
      <c r="A11" s="11" t="s">
        <v>72</v>
      </c>
      <c r="B11" s="5"/>
      <c r="C11" s="5"/>
      <c r="D11" s="5"/>
      <c r="E11" s="5"/>
      <c r="F11" s="5"/>
      <c r="G11" s="87">
        <v>1000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7">
        <v>34190.52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7">
        <v>34690.52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8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6">
        <f>G9+G13+H9</f>
        <v>845207.22</v>
      </c>
      <c r="H15" s="113"/>
    </row>
    <row r="16" spans="1:8" ht="13.5" customHeight="1" thickBot="1">
      <c r="A16" s="6"/>
      <c r="B16" s="7" t="s">
        <v>0</v>
      </c>
      <c r="C16" s="14" t="s">
        <v>24</v>
      </c>
      <c r="D16" s="7"/>
      <c r="E16" s="7"/>
      <c r="F16" s="23"/>
      <c r="G16" s="97" t="s">
        <v>63</v>
      </c>
      <c r="H16" s="110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42508.84999999999</v>
      </c>
      <c r="H17" s="114"/>
    </row>
    <row r="18" spans="1:8" ht="13.5" thickBot="1">
      <c r="A18" s="48" t="s">
        <v>32</v>
      </c>
      <c r="B18" s="20"/>
      <c r="C18" s="20"/>
      <c r="D18" s="20"/>
      <c r="E18" s="20"/>
      <c r="F18" s="20"/>
      <c r="G18" s="51"/>
      <c r="H18" s="115"/>
    </row>
    <row r="19" spans="1:8" ht="12.75">
      <c r="A19" s="13" t="s">
        <v>5</v>
      </c>
      <c r="B19" s="4"/>
      <c r="C19" s="4"/>
      <c r="D19" s="4"/>
      <c r="E19" s="4"/>
      <c r="F19" s="4"/>
      <c r="G19" s="27">
        <v>33323.53</v>
      </c>
      <c r="H19" s="86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6731.35</v>
      </c>
      <c r="H20" s="86"/>
    </row>
    <row r="21" spans="1:8" ht="12.75">
      <c r="A21" s="11" t="s">
        <v>6</v>
      </c>
      <c r="B21" s="5"/>
      <c r="C21" s="3"/>
      <c r="D21" s="3"/>
      <c r="E21" s="3"/>
      <c r="F21" s="3"/>
      <c r="G21" s="28">
        <v>1875.2</v>
      </c>
      <c r="H21" s="86"/>
    </row>
    <row r="22" spans="1:8" ht="12.75">
      <c r="A22" s="13" t="s">
        <v>38</v>
      </c>
      <c r="B22" s="4"/>
      <c r="C22" s="5"/>
      <c r="D22" s="5"/>
      <c r="E22" s="5"/>
      <c r="F22" s="5"/>
      <c r="G22" s="27">
        <v>578.77</v>
      </c>
      <c r="H22" s="86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7"/>
      <c r="G24" s="30">
        <f>SUM(G26:G31)</f>
        <v>144470.7</v>
      </c>
      <c r="H24" s="50"/>
    </row>
    <row r="25" spans="1:8" ht="13.5" thickBot="1">
      <c r="A25" s="19" t="s">
        <v>25</v>
      </c>
      <c r="B25" s="20"/>
      <c r="C25" s="20"/>
      <c r="D25" s="20"/>
      <c r="E25" s="20"/>
      <c r="F25" s="49"/>
      <c r="G25" s="100"/>
      <c r="H25" s="52"/>
    </row>
    <row r="26" spans="1:8" ht="12.75">
      <c r="A26" s="12" t="s">
        <v>28</v>
      </c>
      <c r="B26" s="3"/>
      <c r="C26" s="3"/>
      <c r="D26" s="3"/>
      <c r="E26" s="3"/>
      <c r="F26" s="3"/>
      <c r="G26" s="85">
        <v>55044.07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11118.9</v>
      </c>
      <c r="H27" s="86"/>
    </row>
    <row r="28" spans="1:8" ht="12.75">
      <c r="A28" s="12" t="s">
        <v>8</v>
      </c>
      <c r="B28" s="3"/>
      <c r="C28" s="3"/>
      <c r="D28" s="3"/>
      <c r="E28" s="3"/>
      <c r="F28" s="3"/>
      <c r="G28" s="85">
        <v>15898.14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1337.15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37072.44</v>
      </c>
      <c r="H30" s="86"/>
    </row>
    <row r="31" spans="1:8" ht="13.5" thickBot="1">
      <c r="A31" s="12" t="s">
        <v>40</v>
      </c>
      <c r="B31" s="3"/>
      <c r="C31" s="3"/>
      <c r="D31" s="3"/>
      <c r="E31" s="3"/>
      <c r="F31" s="3"/>
      <c r="G31" s="101">
        <v>24000</v>
      </c>
      <c r="H31" s="38"/>
    </row>
    <row r="32" spans="1:8" ht="13.5" thickBot="1">
      <c r="A32" s="61" t="s">
        <v>26</v>
      </c>
      <c r="B32" s="62"/>
      <c r="C32" s="62"/>
      <c r="D32" s="62"/>
      <c r="E32" s="62"/>
      <c r="F32" s="63"/>
      <c r="G32" s="102">
        <f>G33+G39+G44+G49+G54+G55+G56</f>
        <v>119784.30245999999</v>
      </c>
      <c r="H32" s="45"/>
    </row>
    <row r="33" spans="1:8" ht="12.75">
      <c r="A33" s="53" t="s">
        <v>9</v>
      </c>
      <c r="B33" s="60"/>
      <c r="C33" s="60"/>
      <c r="D33" s="60"/>
      <c r="E33" s="60"/>
      <c r="F33" s="60"/>
      <c r="G33" s="90">
        <f>SUM(G34:G38)</f>
        <v>112123.17246</v>
      </c>
      <c r="H33" s="54"/>
    </row>
    <row r="34" spans="1:8" ht="12.75">
      <c r="A34" s="12" t="s">
        <v>34</v>
      </c>
      <c r="B34" s="3"/>
      <c r="C34" s="3"/>
      <c r="D34" s="3"/>
      <c r="E34" s="3"/>
      <c r="F34" s="3"/>
      <c r="G34" s="85">
        <v>89223.23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18023.09246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2268.6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5">
        <v>1837.19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771.06</v>
      </c>
      <c r="H38" s="34"/>
    </row>
    <row r="39" spans="1:8" ht="12.75">
      <c r="A39" s="55" t="s">
        <v>12</v>
      </c>
      <c r="B39" s="59"/>
      <c r="C39" s="59"/>
      <c r="D39" s="59"/>
      <c r="E39" s="59"/>
      <c r="F39" s="59"/>
      <c r="G39" s="93">
        <f>SUM(G40:G43)</f>
        <v>0</v>
      </c>
      <c r="H39" s="56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7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5">
        <v>0</v>
      </c>
      <c r="H43" s="38"/>
    </row>
    <row r="44" spans="1:8" ht="12.75">
      <c r="A44" s="46" t="s">
        <v>36</v>
      </c>
      <c r="B44" s="57"/>
      <c r="C44" s="57"/>
      <c r="D44" s="57"/>
      <c r="E44" s="57"/>
      <c r="F44" s="57"/>
      <c r="G44" s="91">
        <f>SUM(G45:G48)</f>
        <v>0</v>
      </c>
      <c r="H44" s="58"/>
    </row>
    <row r="45" spans="1:8" ht="12.75">
      <c r="A45" s="10" t="s">
        <v>16</v>
      </c>
      <c r="B45" s="2"/>
      <c r="C45" s="2"/>
      <c r="D45" s="2"/>
      <c r="E45" s="2"/>
      <c r="F45" s="2"/>
      <c r="G45" s="88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7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9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9">
        <v>0</v>
      </c>
      <c r="H48" s="37"/>
    </row>
    <row r="49" spans="1:8" ht="12.75">
      <c r="A49" s="53" t="s">
        <v>41</v>
      </c>
      <c r="B49" s="60"/>
      <c r="C49" s="60"/>
      <c r="D49" s="60"/>
      <c r="E49" s="60"/>
      <c r="F49" s="60"/>
      <c r="G49" s="90">
        <f>SUM(G50+G51+G52+G53)</f>
        <v>0</v>
      </c>
      <c r="H49" s="54"/>
    </row>
    <row r="50" spans="1:8" ht="12.75">
      <c r="A50" s="10" t="s">
        <v>44</v>
      </c>
      <c r="B50" s="2"/>
      <c r="C50" s="2"/>
      <c r="D50" s="2"/>
      <c r="E50" s="2"/>
      <c r="F50" s="2"/>
      <c r="G50" s="89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9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9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9">
        <v>0</v>
      </c>
      <c r="H53" s="37"/>
    </row>
    <row r="54" spans="1:8" ht="12.75">
      <c r="A54" s="53" t="s">
        <v>47</v>
      </c>
      <c r="B54" s="60"/>
      <c r="C54" s="60"/>
      <c r="D54" s="60"/>
      <c r="E54" s="60"/>
      <c r="F54" s="60"/>
      <c r="G54" s="90">
        <v>0</v>
      </c>
      <c r="H54" s="54"/>
    </row>
    <row r="55" spans="1:8" ht="12.75">
      <c r="A55" s="53" t="s">
        <v>48</v>
      </c>
      <c r="B55" s="60"/>
      <c r="C55" s="60"/>
      <c r="D55" s="60"/>
      <c r="E55" s="60"/>
      <c r="F55" s="60"/>
      <c r="G55" s="91">
        <v>1111.4</v>
      </c>
      <c r="H55" s="58"/>
    </row>
    <row r="56" spans="1:8" ht="13.5" thickBot="1">
      <c r="A56" s="55" t="s">
        <v>49</v>
      </c>
      <c r="B56" s="59"/>
      <c r="C56" s="59"/>
      <c r="D56" s="59"/>
      <c r="E56" s="59"/>
      <c r="F56" s="59"/>
      <c r="G56" s="92">
        <v>6549.73</v>
      </c>
      <c r="H56" s="73"/>
    </row>
    <row r="57" spans="1:8" ht="12.75">
      <c r="A57" s="15" t="s">
        <v>27</v>
      </c>
      <c r="B57" s="16"/>
      <c r="C57" s="16"/>
      <c r="D57" s="16"/>
      <c r="E57" s="16"/>
      <c r="F57" s="16"/>
      <c r="G57" s="103">
        <v>29879.28</v>
      </c>
      <c r="H57" s="74"/>
    </row>
    <row r="58" spans="1:8" ht="13.5" thickBot="1">
      <c r="A58" s="64" t="s">
        <v>57</v>
      </c>
      <c r="B58" s="65"/>
      <c r="C58" s="65"/>
      <c r="D58" s="65"/>
      <c r="E58" s="65"/>
      <c r="F58" s="65"/>
      <c r="G58" s="104">
        <v>0</v>
      </c>
      <c r="H58" s="56"/>
    </row>
    <row r="59" spans="1:8" ht="13.5" thickBot="1">
      <c r="A59" s="21" t="s">
        <v>58</v>
      </c>
      <c r="B59" s="7"/>
      <c r="C59" s="7"/>
      <c r="D59" s="7"/>
      <c r="E59" s="7"/>
      <c r="F59" s="7"/>
      <c r="G59" s="105">
        <f>ROUND(G3*1.25*K1,2)</f>
        <v>69168</v>
      </c>
      <c r="H59" s="116"/>
    </row>
    <row r="60" spans="1:8" ht="13.5" thickBot="1">
      <c r="A60" s="21" t="s">
        <v>59</v>
      </c>
      <c r="B60" s="7"/>
      <c r="C60" s="7"/>
      <c r="D60" s="7"/>
      <c r="E60" s="7"/>
      <c r="F60" s="7"/>
      <c r="G60" s="105">
        <v>0</v>
      </c>
      <c r="H60" s="116"/>
    </row>
    <row r="61" spans="1:8" ht="12.75">
      <c r="A61" s="18" t="s">
        <v>60</v>
      </c>
      <c r="B61" s="9"/>
      <c r="C61" s="9"/>
      <c r="D61" s="9"/>
      <c r="E61" s="9"/>
      <c r="F61" s="9"/>
      <c r="G61" s="103">
        <f>ROUND((G9+G13+H9)*20%,2)</f>
        <v>169041.44</v>
      </c>
      <c r="H61" s="74"/>
    </row>
    <row r="62" spans="1:8" ht="13.5" thickBot="1">
      <c r="A62" s="19" t="s">
        <v>50</v>
      </c>
      <c r="B62" s="20"/>
      <c r="C62" s="20"/>
      <c r="D62" s="20"/>
      <c r="E62" s="20"/>
      <c r="F62" s="20"/>
      <c r="G62" s="106"/>
      <c r="H62" s="117"/>
    </row>
    <row r="63" spans="1:8" ht="13.5" thickBot="1">
      <c r="A63" s="66" t="s">
        <v>65</v>
      </c>
      <c r="B63" s="7"/>
      <c r="C63" s="7"/>
      <c r="D63" s="7"/>
      <c r="E63" s="7"/>
      <c r="F63" s="7"/>
      <c r="G63" s="107">
        <f>(G9+G13+H9)*1%</f>
        <v>8452.0722</v>
      </c>
      <c r="H63" s="118"/>
    </row>
    <row r="64" spans="1:8" ht="13.5" thickBot="1">
      <c r="A64" s="66" t="s">
        <v>66</v>
      </c>
      <c r="B64" s="7"/>
      <c r="C64" s="7"/>
      <c r="D64" s="7"/>
      <c r="E64" s="7"/>
      <c r="F64" s="7"/>
      <c r="G64" s="107">
        <v>9156.06</v>
      </c>
      <c r="H64" s="118"/>
    </row>
    <row r="65" spans="1:8" ht="12.75">
      <c r="A65" s="67" t="s">
        <v>61</v>
      </c>
      <c r="B65" s="16"/>
      <c r="C65" s="16"/>
      <c r="D65" s="16"/>
      <c r="E65" s="16"/>
      <c r="F65" s="16"/>
      <c r="G65" s="77">
        <f>SUM(G66:G69)</f>
        <v>253292.46</v>
      </c>
      <c r="H65" s="75"/>
    </row>
    <row r="66" spans="1:8" ht="12.75">
      <c r="A66" s="42" t="s">
        <v>73</v>
      </c>
      <c r="B66" s="43"/>
      <c r="C66" s="43"/>
      <c r="D66" s="43"/>
      <c r="E66" s="43"/>
      <c r="F66" s="4"/>
      <c r="G66" s="84">
        <v>7050</v>
      </c>
      <c r="H66" s="119"/>
    </row>
    <row r="67" spans="1:8" ht="12.75">
      <c r="A67" s="42" t="s">
        <v>79</v>
      </c>
      <c r="B67" s="43"/>
      <c r="C67" s="43"/>
      <c r="D67" s="43"/>
      <c r="E67" s="43"/>
      <c r="F67" s="4"/>
      <c r="G67" s="84">
        <v>92622.79</v>
      </c>
      <c r="H67" s="119"/>
    </row>
    <row r="68" spans="1:8" ht="12.75">
      <c r="A68" s="82" t="s">
        <v>75</v>
      </c>
      <c r="B68" s="83"/>
      <c r="C68" s="83"/>
      <c r="D68" s="83"/>
      <c r="E68" s="5"/>
      <c r="F68" s="5"/>
      <c r="G68" s="84">
        <v>150941.57</v>
      </c>
      <c r="H68" s="119"/>
    </row>
    <row r="69" spans="1:8" ht="13.5" thickBot="1">
      <c r="A69" s="98" t="s">
        <v>78</v>
      </c>
      <c r="B69" s="99"/>
      <c r="C69" s="99"/>
      <c r="D69" s="99"/>
      <c r="E69" s="20"/>
      <c r="F69" s="20"/>
      <c r="G69" s="78">
        <v>2678.1</v>
      </c>
      <c r="H69" s="120"/>
    </row>
    <row r="70" spans="1:8" ht="12.75">
      <c r="A70" s="69" t="s">
        <v>62</v>
      </c>
      <c r="B70" s="70"/>
      <c r="C70" s="70"/>
      <c r="D70" s="70"/>
      <c r="E70" s="70"/>
      <c r="F70" s="71"/>
      <c r="G70" s="77">
        <v>27600</v>
      </c>
      <c r="H70" s="121"/>
    </row>
    <row r="71" spans="1:8" ht="13.5" thickBot="1">
      <c r="A71" s="22" t="s">
        <v>64</v>
      </c>
      <c r="B71" s="68"/>
      <c r="C71" s="68"/>
      <c r="D71" s="68"/>
      <c r="E71" s="68"/>
      <c r="F71" s="68"/>
      <c r="G71" s="79">
        <f>ROUND(G70*0.2,2)</f>
        <v>5520</v>
      </c>
      <c r="H71" s="76"/>
    </row>
    <row r="72" spans="1:8" ht="13.5" thickBot="1">
      <c r="A72" s="39" t="s">
        <v>19</v>
      </c>
      <c r="B72" s="40"/>
      <c r="C72" s="40"/>
      <c r="D72" s="40"/>
      <c r="E72" s="40"/>
      <c r="F72" s="40"/>
      <c r="G72" s="96">
        <f>SUM(G17+G24+G32+G57+G58+G59+G60+G61+G63+G64+G65+G70+G71)</f>
        <v>878873.16466</v>
      </c>
      <c r="H72" s="36"/>
    </row>
    <row r="73" spans="1:8" ht="13.5" thickBot="1">
      <c r="A73" s="81" t="s">
        <v>77</v>
      </c>
      <c r="B73" s="40"/>
      <c r="C73" s="40"/>
      <c r="D73" s="40"/>
      <c r="E73" s="40"/>
      <c r="F73" s="40"/>
      <c r="G73" s="108">
        <f>SUM(G6+G15-G72)</f>
        <v>39996.36534000002</v>
      </c>
      <c r="H73" s="41"/>
    </row>
    <row r="74" spans="1:7" ht="12.75">
      <c r="A74" t="s">
        <v>20</v>
      </c>
      <c r="G74" t="s">
        <v>74</v>
      </c>
    </row>
    <row r="75" spans="1:7" ht="12.75">
      <c r="A75" t="s">
        <v>67</v>
      </c>
      <c r="G75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2017-04-01T10:49:36Z</cp:lastPrinted>
  <dcterms:created xsi:type="dcterms:W3CDTF">1996-10-08T23:32:33Z</dcterms:created>
  <dcterms:modified xsi:type="dcterms:W3CDTF">2019-04-23T11:09:11Z</dcterms:modified>
  <cp:category/>
  <cp:version/>
  <cp:contentType/>
  <cp:contentStatus/>
</cp:coreProperties>
</file>