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<sst xmlns="http://schemas.openxmlformats.org/spreadsheetml/2006/main" count="80" uniqueCount="79">
  <si>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</si>
  <si>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</si>
  <si>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</si>
  <si>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</si>
  <si>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</si>
  <si>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</si>
  <si>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</si>
  <si>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</si>
  <si>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</si>
  <si>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</si>
  <si>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</si>
  <si>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</si>
  <si>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</si>
  <si>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</si>
  <si>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</si>
  <si>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</si>
  <si>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</si>
  <si>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</si>
  <si>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</si>
  <si>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</si>
  <si>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</si>
  <si>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</si>
  <si>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</si>
  <si>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</si>
  <si>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</si>
  <si>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</si>
  <si>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</si>
  <si>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</si>
  <si>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</si>
  <si>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</si>
  <si>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</si>
  <si>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</si>
  <si>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</si>
  <si>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</si>
  <si>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</si>
  <si>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</si>
  <si>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</si>
  <si>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</si>
  <si>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</si>
  <si>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</si>
  <si>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</si>
  <si>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</si>
  <si>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</si>
  <si>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</si>
  <si>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</si>
  <si>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</si>
  <si>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</si>
  <si>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</si>
  <si>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</si>
  <si>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</si>
  <si>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</si>
  <si>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</si>
  <si>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</si>
  <si>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</si>
  <si>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</si>
  <si>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</si>
  <si>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</si>
  <si>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</si>
  <si>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</si>
  <si>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</si>
  <si>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</si>
  <si>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</si>
  <si>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</si>
  <si>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</si>
  <si>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</si>
  <si>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Ак. Павлова 23</t>
  </si>
  <si>
    <t>4.1. Услуги автоподъемника (вышки),стороннего транспорта</t>
  </si>
  <si>
    <t>И.С.Кузнецова</t>
  </si>
  <si>
    <t>С.Г.Захаров</t>
  </si>
  <si>
    <t>ОДН</t>
  </si>
  <si>
    <t>13. 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</si>
  <si>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</si>
  <si>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</si>
  <si>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</si>
  <si>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 xml:space="preserve">                                                                               Жилой дом по адресу: </t>
  </si>
  <si>
    <t>1.5. Техническое обследование систем вентиляции</t>
  </si>
  <si>
    <t>Покос травы (материалы-791,42)</t>
  </si>
  <si>
    <t>Акт выполненных работ за январь - декабрь 2018 года</t>
  </si>
  <si>
    <t>Остаток (перерасход) переходящий на 01.01.2019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</si>
</sst>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44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C1">
      <selection activeCell="K17" sqref="K16:K17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5.7109375" style="0" customWidth="1"/>
    <col min="8" max="8" width="15.140625" style="0" customWidth="1"/>
    <col min="9" max="9" width="13.140625" style="0" customWidth="1"/>
    <col min="10" max="10" width="13.8515625" style="0" customWidth="1"/>
    <col min="11" max="11" width="12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74</v>
      </c>
      <c r="D2" s="24"/>
      <c r="E2" s="24"/>
      <c r="F2" s="24"/>
      <c r="G2" s="24" t="s">
        <v>65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2">
        <v>650.7</v>
      </c>
      <c r="H3" s="96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7"/>
      <c r="G4" s="92">
        <v>15.46</v>
      </c>
      <c r="H4" s="97"/>
      <c r="I4" s="3"/>
      <c r="J4" s="45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93"/>
      <c r="H5" s="97" t="s">
        <v>69</v>
      </c>
      <c r="I5" s="3"/>
      <c r="J5" s="3"/>
    </row>
    <row r="6" spans="1:10" ht="12.75" customHeight="1">
      <c r="A6" s="76" t="s">
        <v>71</v>
      </c>
      <c r="B6" s="4"/>
      <c r="C6" s="4"/>
      <c r="D6" s="4"/>
      <c r="E6" s="4"/>
      <c r="F6" s="4"/>
      <c r="G6" s="91">
        <v>47681.74</v>
      </c>
      <c r="H6" s="98"/>
      <c r="I6" s="3"/>
      <c r="J6" s="3"/>
    </row>
    <row r="7" spans="1:8" ht="12.75" customHeight="1">
      <c r="A7" s="5" t="s">
        <v>72</v>
      </c>
      <c r="B7" s="5"/>
      <c r="C7" s="5"/>
      <c r="D7" s="5"/>
      <c r="E7" s="5"/>
      <c r="F7" s="5"/>
      <c r="G7" s="89">
        <v>4990.48</v>
      </c>
      <c r="H7" s="33"/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121527.7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89">
        <v>118800.56</v>
      </c>
      <c r="H9" s="33"/>
    </row>
    <row r="10" spans="1:8" ht="12.75" customHeight="1">
      <c r="A10" s="11" t="s">
        <v>51</v>
      </c>
      <c r="B10" s="5"/>
      <c r="C10" s="5"/>
      <c r="D10" s="5"/>
      <c r="E10" s="5"/>
      <c r="F10" s="5"/>
      <c r="G10" s="89">
        <f>SUM(G7+G8-G9)</f>
        <v>7717.619999999995</v>
      </c>
      <c r="H10" s="33"/>
    </row>
    <row r="11" spans="1:8" ht="12.75" customHeight="1">
      <c r="A11" s="11" t="s">
        <v>73</v>
      </c>
      <c r="B11" s="5"/>
      <c r="C11" s="5"/>
      <c r="D11" s="5"/>
      <c r="E11" s="5"/>
      <c r="F11" s="5"/>
      <c r="G11" s="89">
        <v>500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9">
        <v>6000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9">
        <v>6000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90">
        <f>SUM(G11+G12-G13)</f>
        <v>500</v>
      </c>
      <c r="H14" s="105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4">
        <f>G9+G13+H9</f>
        <v>124800.56</v>
      </c>
      <c r="H15" s="36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5" t="s">
        <v>60</v>
      </c>
      <c r="H16" s="106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5836.3099999999995</v>
      </c>
      <c r="H17" s="99"/>
    </row>
    <row r="18" spans="1:8" ht="12.75" customHeight="1" thickBot="1">
      <c r="A18" s="52" t="s">
        <v>32</v>
      </c>
      <c r="B18" s="20"/>
      <c r="C18" s="20"/>
      <c r="D18" s="20"/>
      <c r="E18" s="20"/>
      <c r="F18" s="20"/>
      <c r="G18" s="55"/>
      <c r="H18" s="100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4604.25</v>
      </c>
      <c r="H19" s="88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ROUND(G19*0.202,2)</f>
        <v>930.06</v>
      </c>
      <c r="H20" s="88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0</v>
      </c>
      <c r="H21" s="88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302</v>
      </c>
      <c r="H22" s="88"/>
    </row>
    <row r="23" spans="1:8" ht="12.75" customHeight="1" thickBot="1">
      <c r="A23" s="11" t="s">
        <v>75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51"/>
      <c r="G24" s="54">
        <f>SUM(G26:G31)</f>
        <v>24600.34</v>
      </c>
      <c r="H24" s="54"/>
    </row>
    <row r="25" spans="1:8" ht="12.75" customHeight="1" thickBot="1">
      <c r="A25" s="19" t="s">
        <v>25</v>
      </c>
      <c r="B25" s="20"/>
      <c r="C25" s="20"/>
      <c r="D25" s="20"/>
      <c r="E25" s="20"/>
      <c r="F25" s="53"/>
      <c r="G25" s="56"/>
      <c r="H25" s="56"/>
    </row>
    <row r="26" spans="1:8" ht="12.75" customHeight="1">
      <c r="A26" s="12" t="s">
        <v>28</v>
      </c>
      <c r="B26" s="3"/>
      <c r="C26" s="3"/>
      <c r="D26" s="3"/>
      <c r="E26" s="3"/>
      <c r="F26" s="3"/>
      <c r="G26" s="38">
        <v>10365.87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34">
        <f>ROUND(G26*20.2%,2)</f>
        <v>2093.91</v>
      </c>
      <c r="H27" s="88"/>
    </row>
    <row r="28" spans="1:8" ht="12.75" customHeight="1">
      <c r="A28" s="12" t="s">
        <v>8</v>
      </c>
      <c r="B28" s="3"/>
      <c r="C28" s="3"/>
      <c r="D28" s="3"/>
      <c r="E28" s="3"/>
      <c r="F28" s="3"/>
      <c r="G28" s="38">
        <v>5571.2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47">
        <v>252.77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6316.59</v>
      </c>
      <c r="H30" s="88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48">
        <v>0</v>
      </c>
      <c r="H31" s="38"/>
    </row>
    <row r="32" spans="1:8" ht="12.75" customHeight="1" thickBot="1">
      <c r="A32" s="65" t="s">
        <v>26</v>
      </c>
      <c r="B32" s="66"/>
      <c r="C32" s="66"/>
      <c r="D32" s="66"/>
      <c r="E32" s="66"/>
      <c r="F32" s="67"/>
      <c r="G32" s="46">
        <f>G33+G39+G44+G49+G54+G55+G56</f>
        <v>23037.133280000002</v>
      </c>
      <c r="H32" s="46"/>
    </row>
    <row r="33" spans="1:8" ht="12.75" customHeight="1">
      <c r="A33" s="57" t="s">
        <v>9</v>
      </c>
      <c r="B33" s="64"/>
      <c r="C33" s="64"/>
      <c r="D33" s="64"/>
      <c r="E33" s="64"/>
      <c r="F33" s="64"/>
      <c r="G33" s="58">
        <f>SUM(G34:G38)</f>
        <v>23037.133280000002</v>
      </c>
      <c r="H33" s="58"/>
    </row>
    <row r="34" spans="1:8" ht="12.75" customHeight="1">
      <c r="A34" s="12" t="s">
        <v>34</v>
      </c>
      <c r="B34" s="3"/>
      <c r="C34" s="3"/>
      <c r="D34" s="3"/>
      <c r="E34" s="3"/>
      <c r="F34" s="3"/>
      <c r="G34" s="38">
        <v>19017.64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34">
        <f>G34*0.202</f>
        <v>3841.5632800000003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34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177.93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 customHeight="1">
      <c r="A39" s="59" t="s">
        <v>12</v>
      </c>
      <c r="B39" s="63"/>
      <c r="C39" s="63"/>
      <c r="D39" s="63"/>
      <c r="E39" s="63"/>
      <c r="F39" s="63"/>
      <c r="G39" s="60">
        <f>SUM(G40:G43)</f>
        <v>0</v>
      </c>
      <c r="H39" s="60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9" t="s">
        <v>36</v>
      </c>
      <c r="B44" s="61"/>
      <c r="C44" s="61"/>
      <c r="D44" s="61"/>
      <c r="E44" s="61"/>
      <c r="F44" s="61"/>
      <c r="G44" s="62">
        <f>SUM(G45:G48)</f>
        <v>0</v>
      </c>
      <c r="H44" s="62"/>
    </row>
    <row r="45" spans="1:8" ht="12.75" customHeight="1">
      <c r="A45" s="10" t="s">
        <v>16</v>
      </c>
      <c r="B45" s="2"/>
      <c r="C45" s="2"/>
      <c r="D45" s="2"/>
      <c r="E45" s="2"/>
      <c r="F45" s="2"/>
      <c r="G45" s="35">
        <v>0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33">
        <f>ROUND(G45*0.202,2)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37">
        <v>0</v>
      </c>
      <c r="H48" s="37"/>
    </row>
    <row r="49" spans="1:8" ht="12.75" customHeight="1">
      <c r="A49" s="57" t="s">
        <v>40</v>
      </c>
      <c r="B49" s="64"/>
      <c r="C49" s="64"/>
      <c r="D49" s="64"/>
      <c r="E49" s="64"/>
      <c r="F49" s="64"/>
      <c r="G49" s="58">
        <f>SUM(G50+G51+G52+G53)</f>
        <v>0</v>
      </c>
      <c r="H49" s="58"/>
    </row>
    <row r="50" spans="1:8" ht="12.75" customHeight="1">
      <c r="A50" s="10" t="s">
        <v>43</v>
      </c>
      <c r="B50" s="2"/>
      <c r="C50" s="2"/>
      <c r="D50" s="2"/>
      <c r="E50" s="2"/>
      <c r="F50" s="2"/>
      <c r="G50" s="37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37">
        <f>ROUND(G50*0.202,2)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37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37">
        <v>0</v>
      </c>
      <c r="H53" s="37"/>
    </row>
    <row r="54" spans="1:8" ht="12.75" customHeight="1">
      <c r="A54" s="57" t="s">
        <v>46</v>
      </c>
      <c r="B54" s="64"/>
      <c r="C54" s="64"/>
      <c r="D54" s="64"/>
      <c r="E54" s="64"/>
      <c r="F54" s="64"/>
      <c r="G54" s="58">
        <v>0</v>
      </c>
      <c r="H54" s="58"/>
    </row>
    <row r="55" spans="1:8" ht="12.75" customHeight="1">
      <c r="A55" s="57" t="s">
        <v>47</v>
      </c>
      <c r="B55" s="64"/>
      <c r="C55" s="64"/>
      <c r="D55" s="64"/>
      <c r="E55" s="64"/>
      <c r="F55" s="64"/>
      <c r="G55" s="62">
        <v>0</v>
      </c>
      <c r="H55" s="62"/>
    </row>
    <row r="56" spans="1:8" ht="12.75" customHeight="1" thickBot="1">
      <c r="A56" s="59" t="s">
        <v>48</v>
      </c>
      <c r="B56" s="63"/>
      <c r="C56" s="63"/>
      <c r="D56" s="63"/>
      <c r="E56" s="63"/>
      <c r="F56" s="63"/>
      <c r="G56" s="77">
        <v>0</v>
      </c>
      <c r="H56" s="77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78">
        <v>1341.25</v>
      </c>
      <c r="H57" s="78"/>
    </row>
    <row r="58" spans="1:8" ht="12.75" customHeight="1" thickBot="1">
      <c r="A58" s="68" t="s">
        <v>66</v>
      </c>
      <c r="B58" s="69"/>
      <c r="C58" s="69"/>
      <c r="D58" s="69"/>
      <c r="E58" s="69"/>
      <c r="F58" s="69"/>
      <c r="G58" s="79">
        <v>0</v>
      </c>
      <c r="H58" s="60"/>
    </row>
    <row r="59" spans="1:8" ht="12.75" customHeight="1" thickBot="1">
      <c r="A59" s="21" t="s">
        <v>55</v>
      </c>
      <c r="B59" s="7"/>
      <c r="C59" s="7"/>
      <c r="D59" s="7"/>
      <c r="E59" s="7"/>
      <c r="F59" s="7"/>
      <c r="G59" s="80">
        <f>ROUND(G3*1.82*K1,2)</f>
        <v>14211.29</v>
      </c>
      <c r="H59" s="107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80">
        <v>0</v>
      </c>
      <c r="H60" s="107"/>
    </row>
    <row r="61" spans="1:8" ht="12.75" customHeight="1">
      <c r="A61" s="18" t="s">
        <v>57</v>
      </c>
      <c r="B61" s="9"/>
      <c r="C61" s="9"/>
      <c r="D61" s="9"/>
      <c r="E61" s="9"/>
      <c r="F61" s="9"/>
      <c r="G61" s="78">
        <f>ROUND((G9+G13+H9)*20%,2)</f>
        <v>24960.11</v>
      </c>
      <c r="H61" s="78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50"/>
      <c r="H62" s="108"/>
    </row>
    <row r="63" spans="1:8" ht="12.75" customHeight="1" thickBot="1">
      <c r="A63" s="70" t="s">
        <v>62</v>
      </c>
      <c r="B63" s="7"/>
      <c r="C63" s="7"/>
      <c r="D63" s="7"/>
      <c r="E63" s="7"/>
      <c r="F63" s="7"/>
      <c r="G63" s="81">
        <f>(G9+G13+H9)*1%</f>
        <v>1248.0056</v>
      </c>
      <c r="H63" s="109"/>
    </row>
    <row r="64" spans="1:8" ht="12.75" customHeight="1" thickBot="1">
      <c r="A64" s="70" t="s">
        <v>63</v>
      </c>
      <c r="B64" s="7"/>
      <c r="C64" s="7"/>
      <c r="D64" s="7"/>
      <c r="E64" s="7"/>
      <c r="F64" s="7"/>
      <c r="G64" s="81">
        <v>1204.25</v>
      </c>
      <c r="H64" s="109"/>
    </row>
    <row r="65" spans="1:8" ht="12.75" customHeight="1">
      <c r="A65" s="71" t="s">
        <v>58</v>
      </c>
      <c r="B65" s="16"/>
      <c r="C65" s="16"/>
      <c r="D65" s="16"/>
      <c r="E65" s="16"/>
      <c r="F65" s="16"/>
      <c r="G65" s="84">
        <f>SUM(G66:G68)</f>
        <v>2861.42</v>
      </c>
      <c r="H65" s="82"/>
    </row>
    <row r="66" spans="1:8" ht="12.75" customHeight="1">
      <c r="A66" s="43" t="s">
        <v>76</v>
      </c>
      <c r="B66" s="44"/>
      <c r="C66" s="44"/>
      <c r="D66" s="44"/>
      <c r="E66" s="44"/>
      <c r="F66" s="4"/>
      <c r="G66" s="85">
        <v>2861.42</v>
      </c>
      <c r="H66" s="110"/>
    </row>
    <row r="67" spans="1:8" ht="12.75" customHeight="1">
      <c r="A67" s="101"/>
      <c r="B67" s="102"/>
      <c r="C67" s="5"/>
      <c r="D67" s="5"/>
      <c r="E67" s="5"/>
      <c r="F67" s="5"/>
      <c r="G67" s="85">
        <v>0</v>
      </c>
      <c r="H67" s="110"/>
    </row>
    <row r="68" spans="1:8" ht="12.75" customHeight="1" thickBot="1">
      <c r="A68" s="103"/>
      <c r="B68" s="104"/>
      <c r="C68" s="20"/>
      <c r="D68" s="20"/>
      <c r="E68" s="20"/>
      <c r="F68" s="20"/>
      <c r="G68" s="86">
        <v>0</v>
      </c>
      <c r="H68" s="111"/>
    </row>
    <row r="69" spans="1:8" ht="12.75" customHeight="1">
      <c r="A69" s="73" t="s">
        <v>59</v>
      </c>
      <c r="B69" s="74"/>
      <c r="C69" s="74"/>
      <c r="D69" s="74"/>
      <c r="E69" s="74"/>
      <c r="F69" s="75"/>
      <c r="G69" s="82">
        <v>0</v>
      </c>
      <c r="H69" s="112"/>
    </row>
    <row r="70" spans="1:8" ht="12.75" customHeight="1" thickBot="1">
      <c r="A70" s="22" t="s">
        <v>61</v>
      </c>
      <c r="B70" s="72"/>
      <c r="C70" s="72"/>
      <c r="D70" s="72"/>
      <c r="E70" s="72"/>
      <c r="F70" s="72"/>
      <c r="G70" s="83">
        <f>ROUND(G69*0.2,2)</f>
        <v>0</v>
      </c>
      <c r="H70" s="83"/>
    </row>
    <row r="71" spans="1:8" ht="12.75" customHeight="1" thickBot="1">
      <c r="A71" s="22" t="s">
        <v>70</v>
      </c>
      <c r="B71" s="72"/>
      <c r="C71" s="72"/>
      <c r="D71" s="72"/>
      <c r="E71" s="72"/>
      <c r="F71" s="72"/>
      <c r="G71" s="83">
        <v>0</v>
      </c>
      <c r="H71" s="83"/>
    </row>
    <row r="72" spans="1:8" ht="12.75" customHeight="1" thickBot="1">
      <c r="A72" s="39" t="s">
        <v>19</v>
      </c>
      <c r="B72" s="40"/>
      <c r="C72" s="40"/>
      <c r="D72" s="40"/>
      <c r="E72" s="40"/>
      <c r="F72" s="40"/>
      <c r="G72" s="36">
        <f>SUM(G17+G24+G32+G57+G58+G59+G60+G61+G63+G64+G65+G69+G70+G71)</f>
        <v>99300.10888000001</v>
      </c>
      <c r="H72" s="36"/>
    </row>
    <row r="73" spans="1:8" ht="12.75" customHeight="1" thickBot="1">
      <c r="A73" s="41" t="s">
        <v>78</v>
      </c>
      <c r="B73" s="40"/>
      <c r="C73" s="40"/>
      <c r="D73" s="40"/>
      <c r="E73" s="40"/>
      <c r="F73" s="40"/>
      <c r="G73" s="42">
        <f>SUM(G6+G15-G72)</f>
        <v>73182.19111999997</v>
      </c>
      <c r="H73" s="42"/>
    </row>
    <row r="74" spans="1:7" ht="12.75" customHeight="1">
      <c r="A74" t="s">
        <v>20</v>
      </c>
      <c r="G74" t="s">
        <v>68</v>
      </c>
    </row>
    <row r="75" spans="1:7" ht="12.75" customHeight="1">
      <c r="A75" t="s">
        <v>64</v>
      </c>
      <c r="G75" t="s">
        <v>67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2019-03-22T02:51:24Z</cp:lastPrinted>
  <dcterms:created xsi:type="dcterms:W3CDTF">1996-10-08T23:32:33Z</dcterms:created>
  <dcterms:modified xsi:type="dcterms:W3CDTF">2019-04-09T05:06:02Z</dcterms:modified>
  <cp:category/>
  <cp:version/>
  <cp:contentType/>
  <cp:contentStatus/>
</cp:coreProperties>
</file>