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<sst xmlns="http://schemas.openxmlformats.org/spreadsheetml/2006/main" count="90" uniqueCount="89">
  <si>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</si>
  <si>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</si>
  <si>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</si>
  <si>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</si>
  <si>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</si>
  <si>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</si>
  <si>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</si>
  <si>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</si>
  <si>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</si>
  <si>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</si>
  <si>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</si>
  <si>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</si>
  <si>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</si>
  <si>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</si>
  <si>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</si>
  <si>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</si>
  <si>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</si>
  <si>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</si>
  <si>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</si>
  <si>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</si>
  <si>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</si>
  <si>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</si>
  <si>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</si>
  <si>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</si>
  <si>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</si>
  <si>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</si>
  <si>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</si>
  <si>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</si>
  <si>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</si>
  <si>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</si>
  <si>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</si>
  <si>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</si>
  <si>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</si>
  <si>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</si>
  <si>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</si>
  <si>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</si>
  <si>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</si>
  <si>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</si>
  <si>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</si>
  <si>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</si>
  <si>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</si>
  <si>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</si>
  <si>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</si>
  <si>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</si>
  <si>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</si>
  <si>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</si>
  <si>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</si>
  <si>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</si>
  <si>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</si>
  <si>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</si>
  <si>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>9 Ленинская 1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</si>
  <si>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</si>
  <si>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</si>
  <si>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</si>
  <si>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</si>
  <si>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</si>
  <si>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</si>
  <si>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</si>
  <si>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</si>
  <si>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</si>
  <si>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</si>
  <si>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С.Г.Захаров</t>
  </si>
  <si>
    <t>ОДН</t>
  </si>
  <si>
    <t>Н.И. Белышева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</si>
  <si>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</si>
  <si>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</si>
  <si>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</si>
  <si>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</si>
  <si>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>10. Расходы, не относимые к имеющимся статьям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</si>
  <si>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</si>
  <si>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</si>
  <si>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</si>
  <si>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</si>
  <si>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</si>
  <si>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 xml:space="preserve">5. Содержание контейнерных площадок и площадок для КГМ </t>
  </si>
  <si>
    <t>7. Страхование лифтов</t>
  </si>
  <si>
    <t>8. Общеэксплуатационные расходы предприятия (20%)</t>
  </si>
  <si>
    <t>9. Единый налог, уплачиваемый по упрощенной системе налогообложения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</si>
  <si>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</si>
  <si>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</si>
  <si>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</si>
  <si>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 ОДН</t>
  </si>
  <si>
    <t xml:space="preserve">15. ВДГО </t>
  </si>
  <si>
    <t>Диагностика ВДГО</t>
  </si>
  <si>
    <t>10.1. Проведение общих собраний собственников (изготовление документов)</t>
  </si>
  <si>
    <t>Вынесение точек границ земельного участа</t>
  </si>
  <si>
    <t>Акт выполненных работ за январь - декабрь 2020 года</t>
  </si>
  <si>
    <t>Остаток (перерасход) переходящий на 01.01.2021 года</t>
  </si>
  <si>
    <t>Контейнер для ТБО (0,5х13000=6500)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</si>
</sst>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D55">
      <selection activeCell="J22" sqref="J22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4.5742187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86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51</v>
      </c>
      <c r="D2" s="24"/>
      <c r="E2" s="24"/>
      <c r="F2" s="24"/>
      <c r="G2" s="24" t="s">
        <v>50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0">
        <v>3955.1</v>
      </c>
      <c r="H3" s="103"/>
      <c r="I3" s="44"/>
      <c r="J3" s="44"/>
      <c r="K3" s="32"/>
    </row>
    <row r="4" spans="1:8" ht="12.75" customHeight="1" thickBot="1">
      <c r="A4" s="26"/>
      <c r="B4" s="14" t="s">
        <v>2</v>
      </c>
      <c r="C4" s="14"/>
      <c r="D4" s="14"/>
      <c r="E4" s="7"/>
      <c r="F4" s="78"/>
      <c r="G4" s="96">
        <v>20.29</v>
      </c>
      <c r="H4" s="122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1"/>
      <c r="H5" s="124" t="s">
        <v>62</v>
      </c>
    </row>
    <row r="6" spans="1:8" ht="12.75" customHeight="1">
      <c r="A6" s="71" t="s">
        <v>66</v>
      </c>
      <c r="B6" s="4"/>
      <c r="C6" s="4"/>
      <c r="D6" s="4"/>
      <c r="E6" s="4"/>
      <c r="F6" s="4"/>
      <c r="G6" s="85">
        <v>71034.68</v>
      </c>
      <c r="H6" s="123">
        <v>0</v>
      </c>
    </row>
    <row r="7" spans="1:8" ht="12.75" customHeight="1">
      <c r="A7" s="5" t="s">
        <v>67</v>
      </c>
      <c r="B7" s="5"/>
      <c r="C7" s="5"/>
      <c r="D7" s="5"/>
      <c r="E7" s="5"/>
      <c r="F7" s="5"/>
      <c r="G7" s="83">
        <v>97250.48</v>
      </c>
      <c r="H7" s="33">
        <v>3731.3</v>
      </c>
    </row>
    <row r="8" spans="1:8" ht="12.75" customHeight="1">
      <c r="A8" s="13" t="s">
        <v>52</v>
      </c>
      <c r="B8" s="4"/>
      <c r="C8" s="4"/>
      <c r="D8" s="4"/>
      <c r="E8" s="4"/>
      <c r="F8" s="4"/>
      <c r="G8" s="28">
        <v>948648</v>
      </c>
      <c r="H8" s="34">
        <v>47935.92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3">
        <v>918422.44</v>
      </c>
      <c r="H9" s="33">
        <v>46528.57</v>
      </c>
    </row>
    <row r="10" spans="1:8" ht="12.75" customHeight="1">
      <c r="A10" s="11" t="s">
        <v>53</v>
      </c>
      <c r="B10" s="5"/>
      <c r="C10" s="5"/>
      <c r="D10" s="5"/>
      <c r="E10" s="5"/>
      <c r="F10" s="5"/>
      <c r="G10" s="83">
        <f>SUM(G7+G8-G9)</f>
        <v>127476.04000000004</v>
      </c>
      <c r="H10" s="33">
        <f>SUM(H7+H8-H9)</f>
        <v>5138.6500000000015</v>
      </c>
    </row>
    <row r="11" spans="1:8" ht="12.75" customHeight="1">
      <c r="A11" s="11" t="s">
        <v>65</v>
      </c>
      <c r="B11" s="5"/>
      <c r="C11" s="5"/>
      <c r="D11" s="5"/>
      <c r="E11" s="5"/>
      <c r="F11" s="5"/>
      <c r="G11" s="83">
        <v>1500</v>
      </c>
      <c r="H11" s="33"/>
    </row>
    <row r="12" spans="1:8" ht="12.75" customHeight="1">
      <c r="A12" s="11" t="s">
        <v>54</v>
      </c>
      <c r="B12" s="5"/>
      <c r="C12" s="5"/>
      <c r="D12" s="5"/>
      <c r="E12" s="5"/>
      <c r="F12" s="5"/>
      <c r="G12" s="83">
        <v>31500</v>
      </c>
      <c r="H12" s="33"/>
    </row>
    <row r="13" spans="1:8" ht="12.75" customHeight="1">
      <c r="A13" s="11" t="s">
        <v>55</v>
      </c>
      <c r="B13" s="5"/>
      <c r="C13" s="5"/>
      <c r="D13" s="5"/>
      <c r="E13" s="5"/>
      <c r="F13" s="5"/>
      <c r="G13" s="83">
        <v>26000</v>
      </c>
      <c r="H13" s="33"/>
    </row>
    <row r="14" spans="1:8" ht="12.75" customHeight="1" thickBot="1">
      <c r="A14" s="12" t="s">
        <v>56</v>
      </c>
      <c r="B14" s="3"/>
      <c r="C14" s="3"/>
      <c r="D14" s="3"/>
      <c r="E14" s="3"/>
      <c r="F14" s="3"/>
      <c r="G14" s="84">
        <f>SUM(G11+G12-G13)</f>
        <v>7000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2">
        <f>G9+G13+H9</f>
        <v>990951.0099999999</v>
      </c>
      <c r="H15" s="104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59</v>
      </c>
      <c r="H16" s="12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50672.68</v>
      </c>
      <c r="H17" s="105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06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32140.34</v>
      </c>
      <c r="H19" s="82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9706.38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765.46</v>
      </c>
      <c r="H21" s="82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940.5</v>
      </c>
      <c r="H22" s="82"/>
    </row>
    <row r="23" spans="1:8" ht="12.75" customHeight="1" thickBot="1">
      <c r="A23" s="11" t="s">
        <v>64</v>
      </c>
      <c r="B23" s="5"/>
      <c r="C23" s="17"/>
      <c r="D23" s="5"/>
      <c r="E23" s="5"/>
      <c r="F23" s="5"/>
      <c r="G23" s="29">
        <v>7120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129109.82999999999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94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81">
        <v>59139.9</v>
      </c>
      <c r="H26" s="120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ROUND(G26*0.302,2)+216.66</f>
        <v>18076.91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81">
        <v>232.5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2013.37</v>
      </c>
      <c r="H29" s="34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49647.15</v>
      </c>
      <c r="H30" s="82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5">
        <v>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291017.72108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6">
        <f>SUM(G34:G38)</f>
        <v>158378.72108000002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81">
        <v>113669.54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34328.20108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1013.51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1">
        <v>2867.47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6500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9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1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7">
        <f>SUM(G45:G48)</f>
        <v>124444.2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4">
        <v>94303.36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3">
        <f>ROUND(G45*0.302,2)</f>
        <v>28479.61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5">
        <v>808.83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5">
        <v>852.4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6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5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5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5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5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6">
        <v>1101.32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7">
        <v>0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8">
        <v>7093.48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7">
        <v>22306.76</v>
      </c>
      <c r="H57" s="73"/>
    </row>
    <row r="58" spans="1:8" ht="12.75" customHeight="1" thickBot="1">
      <c r="A58" s="64" t="s">
        <v>57</v>
      </c>
      <c r="B58" s="65"/>
      <c r="C58" s="65"/>
      <c r="D58" s="65"/>
      <c r="E58" s="65"/>
      <c r="F58" s="65"/>
      <c r="G58" s="98">
        <v>0</v>
      </c>
      <c r="H58" s="56"/>
    </row>
    <row r="59" spans="1:8" ht="12.75" customHeight="1" thickBot="1">
      <c r="A59" s="21" t="s">
        <v>74</v>
      </c>
      <c r="B59" s="7"/>
      <c r="C59" s="7"/>
      <c r="D59" s="7"/>
      <c r="E59" s="7"/>
      <c r="F59" s="7"/>
      <c r="G59" s="99">
        <v>4746</v>
      </c>
      <c r="H59" s="107"/>
    </row>
    <row r="60" spans="1:8" ht="12.75" customHeight="1" thickBot="1">
      <c r="A60" s="21" t="s">
        <v>58</v>
      </c>
      <c r="B60" s="7"/>
      <c r="C60" s="7"/>
      <c r="D60" s="7"/>
      <c r="E60" s="7"/>
      <c r="F60" s="7"/>
      <c r="G60" s="99">
        <v>0</v>
      </c>
      <c r="H60" s="107"/>
    </row>
    <row r="61" spans="1:8" ht="12.75" customHeight="1" thickBot="1">
      <c r="A61" s="18" t="s">
        <v>75</v>
      </c>
      <c r="B61" s="9"/>
      <c r="C61" s="9"/>
      <c r="D61" s="9"/>
      <c r="E61" s="9"/>
      <c r="F61" s="9"/>
      <c r="G61" s="116">
        <v>0</v>
      </c>
      <c r="H61" s="107"/>
    </row>
    <row r="62" spans="1:8" ht="12.75" customHeight="1">
      <c r="A62" s="18" t="s">
        <v>76</v>
      </c>
      <c r="B62" s="9"/>
      <c r="C62" s="9"/>
      <c r="D62" s="9"/>
      <c r="E62" s="9"/>
      <c r="F62" s="9"/>
      <c r="G62" s="97">
        <f>ROUND((G9+G13+H9)*20%,2)</f>
        <v>198190.2</v>
      </c>
      <c r="H62" s="73"/>
    </row>
    <row r="63" spans="1:8" ht="12.75" customHeight="1" thickBot="1">
      <c r="A63" s="19" t="s">
        <v>49</v>
      </c>
      <c r="B63" s="20"/>
      <c r="C63" s="20"/>
      <c r="D63" s="20"/>
      <c r="E63" s="20"/>
      <c r="F63" s="20"/>
      <c r="G63" s="100"/>
      <c r="H63" s="108"/>
    </row>
    <row r="64" spans="1:8" ht="12.75" customHeight="1" thickBot="1">
      <c r="A64" s="66" t="s">
        <v>77</v>
      </c>
      <c r="B64" s="7"/>
      <c r="C64" s="7"/>
      <c r="D64" s="7"/>
      <c r="E64" s="7"/>
      <c r="F64" s="7"/>
      <c r="G64" s="101">
        <f>(G9+G13+H9)*1%</f>
        <v>9909.5101</v>
      </c>
      <c r="H64" s="109"/>
    </row>
    <row r="65" spans="1:8" ht="12.75" customHeight="1" thickBot="1">
      <c r="A65" s="66" t="s">
        <v>68</v>
      </c>
      <c r="B65" s="7"/>
      <c r="C65" s="7"/>
      <c r="D65" s="7"/>
      <c r="E65" s="7"/>
      <c r="F65" s="7"/>
      <c r="G65" s="101">
        <f>G66+G67+G68+G69+G70+G71</f>
        <v>8616.689999999999</v>
      </c>
      <c r="H65" s="74"/>
    </row>
    <row r="66" spans="1:8" s="31" customFormat="1" ht="12.75" customHeight="1">
      <c r="A66" s="112" t="s">
        <v>84</v>
      </c>
      <c r="B66" s="5"/>
      <c r="C66" s="5"/>
      <c r="D66" s="5"/>
      <c r="E66" s="5"/>
      <c r="F66" s="5"/>
      <c r="G66" s="87">
        <v>300</v>
      </c>
      <c r="H66" s="111"/>
    </row>
    <row r="67" spans="1:8" s="31" customFormat="1" ht="12.75" customHeight="1">
      <c r="A67" s="113" t="s">
        <v>69</v>
      </c>
      <c r="B67" s="5"/>
      <c r="C67" s="5"/>
      <c r="D67" s="5"/>
      <c r="E67" s="5"/>
      <c r="F67" s="5"/>
      <c r="G67" s="87"/>
      <c r="H67" s="114"/>
    </row>
    <row r="68" spans="1:8" s="31" customFormat="1" ht="12.75" customHeight="1">
      <c r="A68" s="113" t="s">
        <v>70</v>
      </c>
      <c r="B68" s="5"/>
      <c r="C68" s="5"/>
      <c r="D68" s="5"/>
      <c r="E68" s="5"/>
      <c r="F68" s="5"/>
      <c r="G68" s="87">
        <v>4746.12</v>
      </c>
      <c r="H68" s="114"/>
    </row>
    <row r="69" spans="1:8" s="31" customFormat="1" ht="12.75" customHeight="1">
      <c r="A69" s="113" t="s">
        <v>71</v>
      </c>
      <c r="B69" s="5"/>
      <c r="C69" s="5"/>
      <c r="D69" s="5"/>
      <c r="E69" s="5"/>
      <c r="F69" s="5"/>
      <c r="G69" s="87">
        <v>2034.57</v>
      </c>
      <c r="H69" s="114"/>
    </row>
    <row r="70" spans="1:8" s="31" customFormat="1" ht="12.75" customHeight="1">
      <c r="A70" s="113" t="s">
        <v>72</v>
      </c>
      <c r="B70" s="5"/>
      <c r="C70" s="5"/>
      <c r="D70" s="5"/>
      <c r="E70" s="5"/>
      <c r="F70" s="5"/>
      <c r="G70" s="87">
        <v>1424</v>
      </c>
      <c r="H70" s="114"/>
    </row>
    <row r="71" spans="1:8" ht="27" customHeight="1" thickBot="1">
      <c r="A71" s="125" t="s">
        <v>73</v>
      </c>
      <c r="B71" s="126"/>
      <c r="C71" s="126"/>
      <c r="D71" s="126"/>
      <c r="E71" s="126"/>
      <c r="F71" s="127"/>
      <c r="G71" s="89">
        <v>112</v>
      </c>
      <c r="H71" s="115"/>
    </row>
    <row r="72" spans="1:8" ht="12.75" customHeight="1" thickBot="1">
      <c r="A72" s="66" t="s">
        <v>78</v>
      </c>
      <c r="B72" s="7"/>
      <c r="C72" s="7"/>
      <c r="D72" s="7"/>
      <c r="E72" s="7"/>
      <c r="F72" s="7"/>
      <c r="G72" s="74">
        <f>SUM(G73:G76)</f>
        <v>38440</v>
      </c>
      <c r="H72" s="74"/>
    </row>
    <row r="73" spans="1:8" ht="12.75" customHeight="1">
      <c r="A73" s="42" t="s">
        <v>83</v>
      </c>
      <c r="B73" s="43"/>
      <c r="C73" s="43"/>
      <c r="D73" s="43"/>
      <c r="E73" s="43"/>
      <c r="F73" s="4"/>
      <c r="G73" s="117">
        <v>23940</v>
      </c>
      <c r="H73" s="118"/>
    </row>
    <row r="74" spans="1:8" ht="12.75" customHeight="1">
      <c r="A74" s="42" t="s">
        <v>85</v>
      </c>
      <c r="B74" s="43"/>
      <c r="C74" s="43"/>
      <c r="D74" s="43"/>
      <c r="E74" s="43"/>
      <c r="F74" s="4"/>
      <c r="G74" s="79">
        <v>8000</v>
      </c>
      <c r="H74" s="110"/>
    </row>
    <row r="75" spans="1:8" ht="12.75" customHeight="1">
      <c r="A75" s="42" t="s">
        <v>88</v>
      </c>
      <c r="B75" s="43"/>
      <c r="C75" s="43"/>
      <c r="D75" s="43"/>
      <c r="E75" s="43"/>
      <c r="F75" s="4"/>
      <c r="G75" s="79">
        <v>6500</v>
      </c>
      <c r="H75" s="110"/>
    </row>
    <row r="76" spans="1:8" ht="12.75" customHeight="1" thickBot="1">
      <c r="A76" s="42"/>
      <c r="B76" s="43"/>
      <c r="C76" s="43"/>
      <c r="D76" s="43"/>
      <c r="E76" s="43"/>
      <c r="F76" s="4"/>
      <c r="G76" s="117"/>
      <c r="H76" s="119"/>
    </row>
    <row r="77" spans="1:8" ht="12.75" customHeight="1">
      <c r="A77" s="68" t="s">
        <v>79</v>
      </c>
      <c r="B77" s="69"/>
      <c r="C77" s="69"/>
      <c r="D77" s="69"/>
      <c r="E77" s="69"/>
      <c r="F77" s="70"/>
      <c r="G77" s="76">
        <v>43056</v>
      </c>
      <c r="H77" s="111"/>
    </row>
    <row r="78" spans="1:8" ht="12.75" customHeight="1" thickBot="1">
      <c r="A78" s="22" t="s">
        <v>80</v>
      </c>
      <c r="B78" s="67"/>
      <c r="C78" s="67"/>
      <c r="D78" s="67"/>
      <c r="E78" s="67"/>
      <c r="F78" s="67"/>
      <c r="G78" s="77">
        <f>ROUND(G77*0.271,2)</f>
        <v>11668.18</v>
      </c>
      <c r="H78" s="75"/>
    </row>
    <row r="79" spans="1:8" ht="12.75" customHeight="1" thickBot="1">
      <c r="A79" s="22" t="s">
        <v>81</v>
      </c>
      <c r="B79" s="67"/>
      <c r="C79" s="67"/>
      <c r="D79" s="67"/>
      <c r="E79" s="67"/>
      <c r="F79" s="67"/>
      <c r="G79" s="77">
        <v>45158.39</v>
      </c>
      <c r="H79" s="75"/>
    </row>
    <row r="80" spans="1:8" ht="12.75" customHeight="1" thickBot="1">
      <c r="A80" s="22" t="s">
        <v>82</v>
      </c>
      <c r="B80" s="67"/>
      <c r="C80" s="67"/>
      <c r="D80" s="67"/>
      <c r="E80" s="67"/>
      <c r="F80" s="67"/>
      <c r="G80" s="77">
        <v>46051.33</v>
      </c>
      <c r="H80" s="75"/>
    </row>
    <row r="81" spans="1:8" ht="12.75" customHeight="1" thickBot="1">
      <c r="A81" s="39" t="s">
        <v>19</v>
      </c>
      <c r="B81" s="40"/>
      <c r="C81" s="40"/>
      <c r="D81" s="40"/>
      <c r="E81" s="40"/>
      <c r="F81" s="40"/>
      <c r="G81" s="92">
        <f>SUM(G17+G24+G32+G57+G58+G59+G60+G61+G62+G64+G65+G72+G77+G78+G79+G80)</f>
        <v>898943.29118</v>
      </c>
      <c r="H81" s="36"/>
    </row>
    <row r="82" spans="1:8" ht="12.75" customHeight="1" thickBot="1">
      <c r="A82" s="80" t="s">
        <v>87</v>
      </c>
      <c r="B82" s="40"/>
      <c r="C82" s="40"/>
      <c r="D82" s="40"/>
      <c r="E82" s="40"/>
      <c r="F82" s="40"/>
      <c r="G82" s="102">
        <f>SUM(G6+G15-G81)</f>
        <v>163042.39882</v>
      </c>
      <c r="H82" s="41"/>
    </row>
    <row r="83" spans="1:7" ht="12.75" customHeight="1">
      <c r="A83" t="s">
        <v>20</v>
      </c>
      <c r="G83" t="s">
        <v>61</v>
      </c>
    </row>
    <row r="84" spans="1:7" ht="12.75" customHeight="1">
      <c r="A84" t="s">
        <v>60</v>
      </c>
      <c r="G84" t="s">
        <v>63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.1968503937007874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2020-03-04T11:13:53Z</cp:lastPrinted>
  <dcterms:created xsi:type="dcterms:W3CDTF">1996-10-08T23:32:33Z</dcterms:created>
  <dcterms:modified xsi:type="dcterms:W3CDTF">2021-03-30T10:49:47Z</dcterms:modified>
  <cp:category/>
  <cp:version/>
  <cp:contentType/>
  <cp:contentStatus/>
</cp:coreProperties>
</file>