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<sst xmlns="http://schemas.openxmlformats.org/spreadsheetml/2006/main" count="92" uniqueCount="91">
  <si>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</si>
  <si>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</si>
  <si>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</si>
  <si>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</si>
  <si>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</si>
  <si>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</si>
  <si>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</si>
  <si>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</si>
  <si>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</si>
  <si>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</si>
  <si>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</si>
  <si>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</si>
  <si>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</si>
  <si>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</si>
  <si>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</si>
  <si>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</si>
  <si>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</si>
  <si>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</si>
  <si>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</si>
  <si>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</si>
  <si>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</si>
  <si>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</si>
  <si>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</si>
  <si>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</si>
  <si>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</si>
  <si>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</si>
  <si>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</si>
  <si>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</si>
  <si>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</si>
  <si>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</si>
  <si>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</si>
  <si>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</si>
  <si>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</si>
  <si>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</si>
  <si>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</si>
  <si>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</si>
  <si>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</si>
  <si>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</si>
  <si>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</si>
  <si>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</si>
  <si>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</si>
  <si>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</si>
  <si>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</si>
  <si>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</si>
  <si>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</si>
  <si>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</si>
  <si>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</si>
  <si>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</si>
  <si>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</si>
  <si>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</si>
  <si>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</si>
  <si>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</si>
  <si>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</si>
  <si>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</si>
  <si>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</si>
  <si>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</si>
  <si>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</si>
  <si>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</si>
  <si>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</si>
  <si>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19 Марьян.42 к.2</t>
  </si>
  <si>
    <t>ОДН</t>
  </si>
  <si>
    <t>С.Г. Захаров</t>
  </si>
  <si>
    <t>А.А. Гуменюк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</si>
  <si>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</si>
  <si>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</si>
  <si>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</si>
  <si>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</si>
  <si>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</si>
  <si>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</si>
  <si>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</si>
  <si>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</si>
  <si>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</si>
  <si>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</si>
  <si>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</si>
  <si>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</si>
  <si>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 ОДН</t>
  </si>
  <si>
    <t xml:space="preserve">15. ВДГО </t>
  </si>
  <si>
    <t>7. Страхование лифтов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</si>
  <si>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</si>
  <si>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</si>
  <si>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</si>
  <si>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</si>
  <si>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</si>
  <si>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Диагностика ВДГО</t>
  </si>
  <si>
    <t xml:space="preserve">Изготовление аншлагов </t>
  </si>
  <si>
    <t>Ремонт автоматических ворот</t>
  </si>
  <si>
    <t>10.1. Проведение общих собраний собственников (изготовление документов)</t>
  </si>
  <si>
    <t>Акт выполненных работ за январь - декабрь 2020 года</t>
  </si>
  <si>
    <t>Остаток (перерасход) переходящий на 01.01.2021 года</t>
  </si>
  <si>
    <t xml:space="preserve">Подготовка схемы на КПТ на объект под размещение сан. площадки </t>
  </si>
  <si>
    <t>Софинансирование работ в рамках муниципальной программы г. Омска "Формирование комфортной городской среды"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</si>
</sst>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4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64">
      <selection activeCell="K28" sqref="K27:K28"/>
    </sheetView>
  </sheetViews>
  <sheetFormatPr defaultColWidth="9.140625" defaultRowHeight="12.75" customHeight="1"/>
  <cols>
    <col min="1" max="1" width="10.140625" style="0" bestFit="1" customWidth="1"/>
    <col min="6" max="6" width="38.8515625" style="0" customWidth="1"/>
    <col min="7" max="7" width="17.28125" style="0" customWidth="1"/>
    <col min="8" max="8" width="15.00390625" style="0" customWidth="1"/>
    <col min="9" max="9" width="11.57421875" style="0" customWidth="1"/>
    <col min="10" max="10" width="13.8515625" style="0" customWidth="1"/>
    <col min="11" max="11" width="11.57421875" style="0" customWidth="1"/>
    <col min="12" max="12" width="13.7109375" style="0" customWidth="1"/>
  </cols>
  <sheetData>
    <row r="1" spans="1:11" ht="12.75" customHeight="1">
      <c r="A1" s="1"/>
      <c r="B1" s="1"/>
      <c r="C1" s="8" t="s">
        <v>87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49</v>
      </c>
      <c r="D2" s="24"/>
      <c r="E2" s="24"/>
      <c r="F2" s="24"/>
      <c r="G2" s="24" t="s">
        <v>59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9">
        <v>3268.1</v>
      </c>
      <c r="H3" s="99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5"/>
      <c r="G4" s="85">
        <v>20.51</v>
      </c>
      <c r="H4" s="107"/>
      <c r="I4" s="3"/>
      <c r="J4" s="42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86"/>
      <c r="H5" s="109" t="s">
        <v>60</v>
      </c>
    </row>
    <row r="6" spans="1:8" ht="12.75" customHeight="1">
      <c r="A6" s="69" t="s">
        <v>65</v>
      </c>
      <c r="B6" s="4"/>
      <c r="C6" s="4"/>
      <c r="D6" s="4"/>
      <c r="E6" s="4"/>
      <c r="F6" s="4"/>
      <c r="G6" s="80">
        <v>-8312.37</v>
      </c>
      <c r="H6" s="108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78">
        <v>239535.64</v>
      </c>
      <c r="H7" s="33">
        <v>13810.34</v>
      </c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789776.71</v>
      </c>
      <c r="H8" s="34">
        <v>43139.58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78">
        <v>802742.27</v>
      </c>
      <c r="H9" s="33">
        <v>43672.74</v>
      </c>
    </row>
    <row r="10" spans="1:8" ht="12.75" customHeight="1">
      <c r="A10" s="11" t="s">
        <v>51</v>
      </c>
      <c r="B10" s="5"/>
      <c r="C10" s="5"/>
      <c r="D10" s="5"/>
      <c r="E10" s="5"/>
      <c r="F10" s="5"/>
      <c r="G10" s="78">
        <f>SUM(G7+G8-G9)</f>
        <v>226570.07999999996</v>
      </c>
      <c r="H10" s="33">
        <f>SUM(H7+H8-H9)</f>
        <v>13277.18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78">
        <v>1000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78">
        <v>6000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78">
        <v>7000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79">
        <f>SUM(G11+G12-G13)</f>
        <v>0</v>
      </c>
      <c r="H14" s="35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7">
        <f>G9+G13+H9</f>
        <v>853415.01</v>
      </c>
      <c r="H15" s="36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8" t="s">
        <v>57</v>
      </c>
      <c r="H16" s="110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49439.71</v>
      </c>
      <c r="H17" s="100"/>
    </row>
    <row r="18" spans="1:8" ht="12.75" customHeight="1" thickBot="1">
      <c r="A18" s="46" t="s">
        <v>32</v>
      </c>
      <c r="B18" s="20"/>
      <c r="C18" s="20"/>
      <c r="D18" s="20"/>
      <c r="E18" s="20"/>
      <c r="F18" s="20"/>
      <c r="G18" s="49"/>
      <c r="H18" s="101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25657.58</v>
      </c>
      <c r="H19" s="77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7748.59</v>
      </c>
      <c r="H20" s="77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3100.38</v>
      </c>
      <c r="H21" s="77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777.16</v>
      </c>
      <c r="H22" s="77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12156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5"/>
      <c r="G24" s="30">
        <f>SUM(G26:G31)</f>
        <v>127281.11000000002</v>
      </c>
      <c r="H24" s="48"/>
    </row>
    <row r="25" spans="1:8" ht="12.75" customHeight="1" thickBot="1">
      <c r="A25" s="19" t="s">
        <v>25</v>
      </c>
      <c r="B25" s="20"/>
      <c r="C25" s="20"/>
      <c r="D25" s="20"/>
      <c r="E25" s="20"/>
      <c r="F25" s="47"/>
      <c r="G25" s="91"/>
      <c r="H25" s="50"/>
    </row>
    <row r="26" spans="1:8" ht="12.75" customHeight="1">
      <c r="A26" s="12" t="s">
        <v>28</v>
      </c>
      <c r="B26" s="3"/>
      <c r="C26" s="3"/>
      <c r="D26" s="3"/>
      <c r="E26" s="3"/>
      <c r="F26" s="3"/>
      <c r="G26" s="76">
        <v>55930.23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ROUND(G26*0.302,2)+179.03</f>
        <v>17069.96</v>
      </c>
      <c r="H27" s="77"/>
    </row>
    <row r="28" spans="1:8" ht="12.75" customHeight="1">
      <c r="A28" s="12" t="s">
        <v>8</v>
      </c>
      <c r="B28" s="3"/>
      <c r="C28" s="3"/>
      <c r="D28" s="3"/>
      <c r="E28" s="3"/>
      <c r="F28" s="3"/>
      <c r="G28" s="76">
        <v>11001.97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2266.77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41012.18</v>
      </c>
      <c r="H30" s="77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2">
        <v>0</v>
      </c>
      <c r="H31" s="38"/>
    </row>
    <row r="32" spans="1:8" ht="12.75" customHeight="1" thickBot="1">
      <c r="A32" s="59" t="s">
        <v>26</v>
      </c>
      <c r="B32" s="60"/>
      <c r="C32" s="60"/>
      <c r="D32" s="60"/>
      <c r="E32" s="60"/>
      <c r="F32" s="61"/>
      <c r="G32" s="89">
        <f>G33+G39+G44+G49+G54+G55+G56</f>
        <v>148061.06714</v>
      </c>
      <c r="H32" s="43"/>
    </row>
    <row r="33" spans="1:8" ht="12.75" customHeight="1">
      <c r="A33" s="51" t="s">
        <v>9</v>
      </c>
      <c r="B33" s="58"/>
      <c r="C33" s="58"/>
      <c r="D33" s="58"/>
      <c r="E33" s="58"/>
      <c r="F33" s="58"/>
      <c r="G33" s="81">
        <f>SUM(G34:G38)</f>
        <v>136695.61714000002</v>
      </c>
      <c r="H33" s="52"/>
    </row>
    <row r="34" spans="1:8" ht="12.75" customHeight="1">
      <c r="A34" s="12" t="s">
        <v>34</v>
      </c>
      <c r="B34" s="3"/>
      <c r="C34" s="3"/>
      <c r="D34" s="3"/>
      <c r="E34" s="3"/>
      <c r="F34" s="3"/>
      <c r="G34" s="76">
        <v>100958.07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30489.33714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1506.64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6">
        <v>3741.57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3" t="s">
        <v>12</v>
      </c>
      <c r="B39" s="57"/>
      <c r="C39" s="57"/>
      <c r="D39" s="57"/>
      <c r="E39" s="57"/>
      <c r="F39" s="57"/>
      <c r="G39" s="84">
        <f>SUM(G40:G43)</f>
        <v>0</v>
      </c>
      <c r="H39" s="54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78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6">
        <v>0</v>
      </c>
      <c r="H43" s="38"/>
    </row>
    <row r="44" spans="1:8" ht="12.75" customHeight="1">
      <c r="A44" s="44" t="s">
        <v>36</v>
      </c>
      <c r="B44" s="55"/>
      <c r="C44" s="55"/>
      <c r="D44" s="55"/>
      <c r="E44" s="55"/>
      <c r="F44" s="55"/>
      <c r="G44" s="82">
        <f>SUM(G45:G48)</f>
        <v>0</v>
      </c>
      <c r="H44" s="56"/>
    </row>
    <row r="45" spans="1:8" ht="12.75" customHeight="1">
      <c r="A45" s="10" t="s">
        <v>16</v>
      </c>
      <c r="B45" s="2"/>
      <c r="C45" s="2"/>
      <c r="D45" s="2"/>
      <c r="E45" s="2"/>
      <c r="F45" s="2"/>
      <c r="G45" s="79">
        <v>0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78">
        <f>ROUND(G45*0.302,2)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0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0">
        <v>0</v>
      </c>
      <c r="H48" s="37"/>
    </row>
    <row r="49" spans="1:8" ht="12.75" customHeight="1">
      <c r="A49" s="51" t="s">
        <v>40</v>
      </c>
      <c r="B49" s="58"/>
      <c r="C49" s="58"/>
      <c r="D49" s="58"/>
      <c r="E49" s="58"/>
      <c r="F49" s="58"/>
      <c r="G49" s="81">
        <f>SUM(G50+G51+G52+G53)</f>
        <v>0</v>
      </c>
      <c r="H49" s="52"/>
    </row>
    <row r="50" spans="1:8" ht="12.75" customHeight="1">
      <c r="A50" s="10" t="s">
        <v>43</v>
      </c>
      <c r="B50" s="2"/>
      <c r="C50" s="2"/>
      <c r="D50" s="2"/>
      <c r="E50" s="2"/>
      <c r="F50" s="2"/>
      <c r="G50" s="80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0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0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0">
        <v>0</v>
      </c>
      <c r="H53" s="37"/>
    </row>
    <row r="54" spans="1:8" ht="12.75" customHeight="1">
      <c r="A54" s="51" t="s">
        <v>46</v>
      </c>
      <c r="B54" s="58"/>
      <c r="C54" s="58"/>
      <c r="D54" s="58"/>
      <c r="E54" s="58"/>
      <c r="F54" s="58"/>
      <c r="G54" s="81">
        <v>233.65</v>
      </c>
      <c r="H54" s="52"/>
    </row>
    <row r="55" spans="1:8" ht="12.75" customHeight="1">
      <c r="A55" s="51" t="s">
        <v>47</v>
      </c>
      <c r="B55" s="58"/>
      <c r="C55" s="58"/>
      <c r="D55" s="58"/>
      <c r="E55" s="58"/>
      <c r="F55" s="58"/>
      <c r="G55" s="82">
        <v>0</v>
      </c>
      <c r="H55" s="56"/>
    </row>
    <row r="56" spans="1:8" ht="12.75" customHeight="1" thickBot="1">
      <c r="A56" s="53" t="s">
        <v>48</v>
      </c>
      <c r="B56" s="57"/>
      <c r="C56" s="57"/>
      <c r="D56" s="57"/>
      <c r="E56" s="57"/>
      <c r="F56" s="57"/>
      <c r="G56" s="83">
        <v>11131.8</v>
      </c>
      <c r="H56" s="70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3">
        <v>18432.65</v>
      </c>
      <c r="H57" s="71"/>
    </row>
    <row r="58" spans="1:8" ht="12.75" customHeight="1" thickBot="1">
      <c r="A58" s="62" t="s">
        <v>55</v>
      </c>
      <c r="B58" s="63"/>
      <c r="C58" s="63"/>
      <c r="D58" s="63"/>
      <c r="E58" s="63"/>
      <c r="F58" s="63"/>
      <c r="G58" s="94">
        <v>0</v>
      </c>
      <c r="H58" s="54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5">
        <v>3922</v>
      </c>
      <c r="H59" s="102"/>
    </row>
    <row r="60" spans="1:8" ht="12.75" customHeight="1" thickBot="1">
      <c r="A60" s="21" t="s">
        <v>56</v>
      </c>
      <c r="B60" s="7"/>
      <c r="C60" s="7"/>
      <c r="D60" s="7"/>
      <c r="E60" s="7"/>
      <c r="F60" s="7"/>
      <c r="G60" s="95">
        <v>0</v>
      </c>
      <c r="H60" s="102"/>
    </row>
    <row r="61" spans="1:8" ht="12.75" customHeight="1" thickBot="1">
      <c r="A61" s="18" t="s">
        <v>77</v>
      </c>
      <c r="B61" s="9"/>
      <c r="C61" s="9"/>
      <c r="D61" s="9"/>
      <c r="E61" s="9"/>
      <c r="F61" s="9"/>
      <c r="G61" s="111">
        <v>0</v>
      </c>
      <c r="H61" s="102"/>
    </row>
    <row r="62" spans="1:8" ht="12.75" customHeight="1">
      <c r="A62" s="18" t="s">
        <v>68</v>
      </c>
      <c r="B62" s="9"/>
      <c r="C62" s="9"/>
      <c r="D62" s="9"/>
      <c r="E62" s="9"/>
      <c r="F62" s="9"/>
      <c r="G62" s="93">
        <f>ROUND((G9+G13+H9)*20%,2)</f>
        <v>170683</v>
      </c>
      <c r="H62" s="71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96"/>
      <c r="H63" s="103"/>
    </row>
    <row r="64" spans="1:8" ht="12.75" customHeight="1" thickBot="1">
      <c r="A64" s="64" t="s">
        <v>70</v>
      </c>
      <c r="B64" s="7"/>
      <c r="C64" s="7"/>
      <c r="D64" s="7"/>
      <c r="E64" s="7"/>
      <c r="F64" s="7"/>
      <c r="G64" s="97">
        <f>(G9+G13+H9)*1%</f>
        <v>8534.1501</v>
      </c>
      <c r="H64" s="104"/>
    </row>
    <row r="65" spans="1:8" ht="12.75" customHeight="1" thickBot="1">
      <c r="A65" s="64" t="s">
        <v>71</v>
      </c>
      <c r="B65" s="7"/>
      <c r="C65" s="7"/>
      <c r="D65" s="7"/>
      <c r="E65" s="7"/>
      <c r="F65" s="7"/>
      <c r="G65" s="97">
        <f>G66+G67+G68+G69+G70+G71</f>
        <v>8850.58</v>
      </c>
      <c r="H65" s="104"/>
    </row>
    <row r="66" spans="1:8" s="31" customFormat="1" ht="12.75" customHeight="1">
      <c r="A66" s="112" t="s">
        <v>86</v>
      </c>
      <c r="B66" s="5"/>
      <c r="C66" s="5"/>
      <c r="D66" s="5"/>
      <c r="E66" s="5"/>
      <c r="F66" s="5"/>
      <c r="G66" s="82">
        <v>500</v>
      </c>
      <c r="H66" s="113"/>
    </row>
    <row r="67" spans="1:8" s="31" customFormat="1" ht="12.75" customHeight="1">
      <c r="A67" s="114" t="s">
        <v>78</v>
      </c>
      <c r="B67" s="5"/>
      <c r="C67" s="5"/>
      <c r="D67" s="5"/>
      <c r="E67" s="5"/>
      <c r="F67" s="5"/>
      <c r="G67" s="82"/>
      <c r="H67" s="113"/>
    </row>
    <row r="68" spans="1:8" s="31" customFormat="1" ht="12.75" customHeight="1">
      <c r="A68" s="114" t="s">
        <v>79</v>
      </c>
      <c r="B68" s="5"/>
      <c r="C68" s="5"/>
      <c r="D68" s="5"/>
      <c r="E68" s="5"/>
      <c r="F68" s="5"/>
      <c r="G68" s="82">
        <v>5882.58</v>
      </c>
      <c r="H68" s="113"/>
    </row>
    <row r="69" spans="1:8" s="31" customFormat="1" ht="12.75" customHeight="1">
      <c r="A69" s="114" t="s">
        <v>80</v>
      </c>
      <c r="B69" s="5"/>
      <c r="C69" s="5"/>
      <c r="D69" s="5"/>
      <c r="E69" s="5"/>
      <c r="F69" s="5"/>
      <c r="G69" s="82">
        <v>1200</v>
      </c>
      <c r="H69" s="113"/>
    </row>
    <row r="70" spans="1:8" s="31" customFormat="1" ht="12.75" customHeight="1">
      <c r="A70" s="114" t="s">
        <v>81</v>
      </c>
      <c r="B70" s="5"/>
      <c r="C70" s="5"/>
      <c r="D70" s="5"/>
      <c r="E70" s="5"/>
      <c r="F70" s="5"/>
      <c r="G70" s="82">
        <v>1176</v>
      </c>
      <c r="H70" s="113"/>
    </row>
    <row r="71" spans="1:8" ht="30" customHeight="1" thickBot="1">
      <c r="A71" s="118" t="s">
        <v>82</v>
      </c>
      <c r="B71" s="119"/>
      <c r="C71" s="119"/>
      <c r="D71" s="119"/>
      <c r="E71" s="119"/>
      <c r="F71" s="120"/>
      <c r="G71" s="84">
        <v>92</v>
      </c>
      <c r="H71" s="115"/>
    </row>
    <row r="72" spans="1:8" s="1" customFormat="1" ht="12.75" customHeight="1" thickBot="1">
      <c r="A72" s="64" t="s">
        <v>72</v>
      </c>
      <c r="B72" s="7"/>
      <c r="C72" s="7"/>
      <c r="D72" s="7"/>
      <c r="E72" s="7"/>
      <c r="F72" s="7"/>
      <c r="G72" s="116">
        <f>SUM(G73:G78)</f>
        <v>73573.93</v>
      </c>
      <c r="H72" s="105"/>
    </row>
    <row r="73" spans="1:8" s="1" customFormat="1" ht="12.75" customHeight="1">
      <c r="A73" s="90" t="s">
        <v>83</v>
      </c>
      <c r="B73" s="4"/>
      <c r="C73" s="4"/>
      <c r="D73" s="4"/>
      <c r="E73" s="4"/>
      <c r="F73" s="4"/>
      <c r="G73" s="80">
        <v>17556</v>
      </c>
      <c r="H73" s="33"/>
    </row>
    <row r="74" spans="1:8" s="1" customFormat="1" ht="12.75" customHeight="1">
      <c r="A74" s="90" t="s">
        <v>84</v>
      </c>
      <c r="B74" s="4"/>
      <c r="C74" s="4"/>
      <c r="D74" s="4"/>
      <c r="E74" s="4"/>
      <c r="F74" s="4"/>
      <c r="G74" s="78">
        <v>635.5</v>
      </c>
      <c r="H74" s="33"/>
    </row>
    <row r="75" spans="1:8" s="1" customFormat="1" ht="12.75" customHeight="1">
      <c r="A75" s="90" t="s">
        <v>85</v>
      </c>
      <c r="B75" s="4"/>
      <c r="C75" s="4"/>
      <c r="D75" s="4"/>
      <c r="E75" s="4"/>
      <c r="F75" s="4"/>
      <c r="G75" s="78">
        <v>5233</v>
      </c>
      <c r="H75" s="33"/>
    </row>
    <row r="76" spans="1:8" s="1" customFormat="1" ht="12.75" customHeight="1">
      <c r="A76" s="90" t="s">
        <v>89</v>
      </c>
      <c r="B76" s="4"/>
      <c r="C76" s="4"/>
      <c r="D76" s="4"/>
      <c r="E76" s="4"/>
      <c r="F76" s="4"/>
      <c r="G76" s="78">
        <v>2000</v>
      </c>
      <c r="H76" s="33"/>
    </row>
    <row r="77" spans="1:8" s="1" customFormat="1" ht="24.75" customHeight="1">
      <c r="A77" s="121" t="s">
        <v>90</v>
      </c>
      <c r="B77" s="122"/>
      <c r="C77" s="122"/>
      <c r="D77" s="122"/>
      <c r="E77" s="122"/>
      <c r="F77" s="123"/>
      <c r="G77" s="78">
        <v>48149.43</v>
      </c>
      <c r="H77" s="33"/>
    </row>
    <row r="78" spans="1:8" s="1" customFormat="1" ht="12.75" customHeight="1" thickBot="1">
      <c r="A78" s="90"/>
      <c r="B78" s="4"/>
      <c r="C78" s="4"/>
      <c r="D78" s="4"/>
      <c r="E78" s="4"/>
      <c r="F78" s="4"/>
      <c r="G78" s="78"/>
      <c r="H78" s="33"/>
    </row>
    <row r="79" spans="1:8" ht="12.75" customHeight="1">
      <c r="A79" s="66" t="s">
        <v>73</v>
      </c>
      <c r="B79" s="67"/>
      <c r="C79" s="67"/>
      <c r="D79" s="67"/>
      <c r="E79" s="67"/>
      <c r="F79" s="68"/>
      <c r="G79" s="73">
        <v>45084</v>
      </c>
      <c r="H79" s="106"/>
    </row>
    <row r="80" spans="1:8" ht="12.75" customHeight="1" thickBot="1">
      <c r="A80" s="22" t="s">
        <v>74</v>
      </c>
      <c r="B80" s="65"/>
      <c r="C80" s="65"/>
      <c r="D80" s="65"/>
      <c r="E80" s="65"/>
      <c r="F80" s="65"/>
      <c r="G80" s="74">
        <f>ROUND(G79*0.271,2)</f>
        <v>12217.76</v>
      </c>
      <c r="H80" s="72"/>
    </row>
    <row r="81" spans="1:8" ht="12.75" customHeight="1" thickBot="1">
      <c r="A81" s="22" t="s">
        <v>75</v>
      </c>
      <c r="B81" s="65"/>
      <c r="C81" s="65"/>
      <c r="D81" s="65"/>
      <c r="E81" s="65"/>
      <c r="F81" s="65"/>
      <c r="G81" s="74">
        <v>27932.97</v>
      </c>
      <c r="H81" s="72"/>
    </row>
    <row r="82" spans="1:8" ht="12.75" customHeight="1" thickBot="1">
      <c r="A82" s="22" t="s">
        <v>76</v>
      </c>
      <c r="B82" s="65"/>
      <c r="C82" s="65"/>
      <c r="D82" s="65"/>
      <c r="E82" s="65"/>
      <c r="F82" s="65"/>
      <c r="G82" s="74">
        <v>38040.68</v>
      </c>
      <c r="H82" s="72"/>
    </row>
    <row r="83" spans="1:8" ht="12.75" customHeight="1" thickBot="1">
      <c r="A83" s="39" t="s">
        <v>19</v>
      </c>
      <c r="B83" s="40"/>
      <c r="C83" s="40"/>
      <c r="D83" s="40"/>
      <c r="E83" s="40"/>
      <c r="F83" s="40"/>
      <c r="G83" s="87">
        <f>SUM(G17+G24+G32+G57+G58+G59+G60+G61+G62+G64+G65+G72+G79+G80+G81+G82)</f>
        <v>732053.6072399999</v>
      </c>
      <c r="H83" s="36"/>
    </row>
    <row r="84" spans="1:8" ht="12.75" customHeight="1" thickBot="1">
      <c r="A84" s="117" t="s">
        <v>88</v>
      </c>
      <c r="B84" s="40"/>
      <c r="C84" s="40"/>
      <c r="D84" s="40"/>
      <c r="E84" s="40"/>
      <c r="F84" s="40"/>
      <c r="G84" s="98">
        <f>SUM(G6+G15-G83)</f>
        <v>113049.03276000009</v>
      </c>
      <c r="H84" s="41"/>
    </row>
    <row r="85" spans="1:7" ht="12.75" customHeight="1">
      <c r="A85" t="s">
        <v>20</v>
      </c>
      <c r="G85" t="s">
        <v>61</v>
      </c>
    </row>
    <row r="86" spans="1:7" ht="12.75" customHeight="1">
      <c r="A86" t="s">
        <v>58</v>
      </c>
      <c r="G86" t="s">
        <v>62</v>
      </c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2">
    <mergeCell ref="A71:F71"/>
    <mergeCell ref="A77:F77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2021-03-30T08:41:55Z</cp:lastPrinted>
  <dcterms:created xsi:type="dcterms:W3CDTF">1996-10-08T23:32:33Z</dcterms:created>
  <dcterms:modified xsi:type="dcterms:W3CDTF">2021-03-30T10:50:27Z</dcterms:modified>
  <cp:category/>
  <cp:version/>
  <cp:contentType/>
  <cp:contentStatus/>
</cp:coreProperties>
</file>